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vakova\Desktop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<sst xmlns="http://schemas.openxmlformats.org/spreadsheetml/2006/main" count="75" uniqueCount="64">
  <si>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</si>
  <si>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</si>
  <si>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</si>
  <si>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</si>
  <si>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</si>
  <si>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</si>
  <si>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</si>
  <si>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</si>
  <si>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</si>
  <si>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</si>
  <si>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</si>
  <si>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</si>
  <si>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</si>
  <si>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</si>
  <si>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</si>
  <si>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</si>
  <si>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</si>
  <si>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</si>
  <si>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</si>
  <si>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</si>
  <si>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</si>
  <si>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</si>
  <si>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</si>
  <si>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</si>
  <si>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</si>
  <si>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</si>
  <si>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</si>
  <si>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</si>
  <si>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</si>
  <si>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</si>
  <si>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</si>
  <si>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</si>
  <si>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</si>
  <si>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</si>
  <si>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</si>
  <si>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</si>
  <si>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</si>
  <si>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</si>
  <si>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</si>
  <si>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</si>
  <si>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</si>
  <si>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</si>
  <si>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</si>
  <si>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</si>
  <si>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</si>
  <si>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</si>
  <si>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</si>
  <si>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</si>
  <si>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</si>
  <si>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</si>
  <si>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</si>
  <si>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</si>
  <si>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</si>
  <si>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</si>
  <si>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1900 €/OM,UB</t>
  </si>
  <si>
    <t>Celkový obstarávací náklad</t>
  </si>
  <si>
    <t>Obstarávací náklad /ON/</t>
  </si>
  <si>
    <t>1400 €/OM,UB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</si>
  <si>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</si>
  <si>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</si>
  <si>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</si>
  <si>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</si>
  <si>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Počet obytných miestností ZSS 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</si>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</sst>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showGridLines="0" tabSelected="1" view="pageLayout" zoomScale="90" zoomScaleNormal="100" zoomScalePageLayoutView="90" workbookViewId="0">
      <selection activeCell="K32" sqref="K32:Q32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8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1" width="13.7109375" style="9" customWidth="1"/>
    <col min="12" max="12" width="13.855468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115" t="s">
        <v>63</v>
      </c>
      <c r="C1" s="116"/>
      <c r="D1" s="13"/>
      <c r="P1" s="11" t="s">
        <v>41</v>
      </c>
      <c r="Q1" s="21">
        <v>15</v>
      </c>
    </row>
    <row r="2" spans="2:17" ht="6" customHeight="1" thickBot="1" x14ac:dyDescent="0.3">
      <c r="B2" s="117"/>
      <c r="C2" s="118"/>
      <c r="D2" s="13"/>
      <c r="H2" s="12"/>
      <c r="O2" s="10"/>
    </row>
    <row r="3" spans="2:17" ht="23.1" customHeight="1" thickBot="1" x14ac:dyDescent="0.3">
      <c r="B3" s="119"/>
      <c r="C3" s="120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114" t="s">
        <v>47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5" customHeight="1" x14ac:dyDescent="0.25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9" t="s">
        <v>62</v>
      </c>
      <c r="P6" s="37"/>
      <c r="Q6" s="132"/>
    </row>
    <row r="7" spans="2:17" ht="24.95" customHeight="1" thickBot="1" x14ac:dyDescent="0.3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30"/>
      <c r="P7" s="131"/>
      <c r="Q7" s="133"/>
    </row>
    <row r="8" spans="2:17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25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25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5" customHeight="1" x14ac:dyDescent="0.25">
      <c r="B11" s="56" t="s">
        <v>61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5" customHeight="1" thickBot="1" x14ac:dyDescent="0.3">
      <c r="B12" s="108" t="s">
        <v>56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25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25">
      <c r="B21" s="17" t="s">
        <v>2</v>
      </c>
      <c r="C21" s="62" t="s">
        <v>52</v>
      </c>
      <c r="D21" s="62"/>
      <c r="E21" s="23" t="s">
        <v>57</v>
      </c>
      <c r="F21" s="24">
        <f>1400*Q6</f>
        <v>0</v>
      </c>
      <c r="G21" s="22" t="s">
        <v>54</v>
      </c>
      <c r="H21" s="24">
        <f>1900*Q6</f>
        <v>0</v>
      </c>
      <c r="I21" s="23" t="s">
        <v>58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59</v>
      </c>
      <c r="N21" s="24">
        <f>2000*Q6</f>
        <v>0</v>
      </c>
      <c r="O21" s="22" t="s">
        <v>59</v>
      </c>
      <c r="P21" s="47">
        <f>2000*O11</f>
        <v>0</v>
      </c>
      <c r="Q21" s="48"/>
    </row>
    <row r="22" spans="2:17" ht="23.1" customHeight="1" x14ac:dyDescent="0.25">
      <c r="B22" s="17" t="s">
        <v>3</v>
      </c>
      <c r="C22" s="62" t="s">
        <v>48</v>
      </c>
      <c r="D22" s="86"/>
      <c r="E22" s="22" t="s">
        <v>49</v>
      </c>
      <c r="F22" s="24">
        <f>0.75*E12</f>
        <v>0</v>
      </c>
      <c r="G22" s="22" t="s">
        <v>49</v>
      </c>
      <c r="H22" s="24">
        <f>0.75*G12</f>
        <v>0</v>
      </c>
      <c r="I22" s="23" t="s">
        <v>50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49</v>
      </c>
      <c r="N22" s="24">
        <f>0.75*M12</f>
        <v>0</v>
      </c>
      <c r="O22" s="22" t="s">
        <v>49</v>
      </c>
      <c r="P22" s="47">
        <f>0.75*O12</f>
        <v>0</v>
      </c>
      <c r="Q22" s="48"/>
    </row>
    <row r="23" spans="2:17" ht="30" customHeight="1" thickBot="1" x14ac:dyDescent="0.3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25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25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25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25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">
      <c r="B29" s="170" t="s">
        <v>24</v>
      </c>
      <c r="C29" s="171"/>
      <c r="D29" s="171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6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">
      <c r="B31" s="167" t="s">
        <v>38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</row>
    <row r="32" spans="2:17" ht="23.1" customHeight="1" x14ac:dyDescent="0.25">
      <c r="B32" s="172" t="s">
        <v>55</v>
      </c>
      <c r="C32" s="173"/>
      <c r="D32" s="173"/>
      <c r="E32" s="173"/>
      <c r="F32" s="173"/>
      <c r="G32" s="173"/>
      <c r="H32" s="173"/>
      <c r="I32" s="173"/>
      <c r="J32" s="173"/>
      <c r="K32" s="174">
        <f>SUM(E12:Q12)</f>
        <v>0</v>
      </c>
      <c r="L32" s="174"/>
      <c r="M32" s="174"/>
      <c r="N32" s="174"/>
      <c r="O32" s="174"/>
      <c r="P32" s="174"/>
      <c r="Q32" s="175"/>
    </row>
    <row r="33" spans="2:17" ht="22.5" customHeight="1" x14ac:dyDescent="0.25">
      <c r="B33" s="134" t="s">
        <v>35</v>
      </c>
      <c r="C33" s="135"/>
      <c r="D33" s="135"/>
      <c r="E33" s="135"/>
      <c r="F33" s="135"/>
      <c r="G33" s="135"/>
      <c r="H33" s="135"/>
      <c r="I33" s="135"/>
      <c r="J33" s="136"/>
      <c r="K33" s="137">
        <f>SUM(E26:Q26)</f>
        <v>0</v>
      </c>
      <c r="L33" s="137"/>
      <c r="M33" s="137"/>
      <c r="N33" s="137"/>
      <c r="O33" s="137"/>
      <c r="P33" s="137"/>
      <c r="Q33" s="138"/>
    </row>
    <row r="34" spans="2:17" ht="1.5" hidden="1" customHeight="1" x14ac:dyDescent="0.25">
      <c r="B34" s="139" t="s">
        <v>33</v>
      </c>
      <c r="C34" s="140"/>
      <c r="D34" s="140"/>
      <c r="E34" s="147" t="s">
        <v>34</v>
      </c>
      <c r="F34" s="147"/>
      <c r="G34" s="147"/>
      <c r="H34" s="147"/>
      <c r="I34" s="147"/>
      <c r="J34" s="147"/>
      <c r="K34" s="159">
        <f>SUM(E27:Q27)</f>
        <v>0</v>
      </c>
      <c r="L34" s="159"/>
      <c r="M34" s="159"/>
      <c r="N34" s="159"/>
      <c r="O34" s="159"/>
      <c r="P34" s="159"/>
      <c r="Q34" s="160"/>
    </row>
    <row r="35" spans="2:17" ht="22.5" hidden="1" customHeight="1" x14ac:dyDescent="0.25">
      <c r="B35" s="141"/>
      <c r="C35" s="142"/>
      <c r="D35" s="142"/>
      <c r="E35" s="148" t="s">
        <v>37</v>
      </c>
      <c r="F35" s="148"/>
      <c r="G35" s="148"/>
      <c r="H35" s="148"/>
      <c r="I35" s="148"/>
      <c r="J35" s="149"/>
      <c r="K35" s="161">
        <f>ROUNDDOWN(SUM(E27:Q27),-1)</f>
        <v>0</v>
      </c>
      <c r="L35" s="161"/>
      <c r="M35" s="161"/>
      <c r="N35" s="161"/>
      <c r="O35" s="161"/>
      <c r="P35" s="161"/>
      <c r="Q35" s="162"/>
    </row>
    <row r="36" spans="2:17" ht="23.1" customHeight="1" x14ac:dyDescent="0.25">
      <c r="B36" s="154" t="s">
        <v>60</v>
      </c>
      <c r="C36" s="155"/>
      <c r="D36" s="155"/>
      <c r="E36" s="155"/>
      <c r="F36" s="155"/>
      <c r="G36" s="155"/>
      <c r="H36" s="155"/>
      <c r="I36" s="155"/>
      <c r="J36" s="155"/>
      <c r="K36" s="163">
        <f>Q6*12000</f>
        <v>0</v>
      </c>
      <c r="L36" s="163"/>
      <c r="M36" s="163"/>
      <c r="N36" s="163"/>
      <c r="O36" s="163"/>
      <c r="P36" s="163"/>
      <c r="Q36" s="164"/>
    </row>
    <row r="37" spans="2:17" ht="23.1" customHeight="1" x14ac:dyDescent="0.25">
      <c r="B37" s="143" t="s">
        <v>36</v>
      </c>
      <c r="C37" s="144"/>
      <c r="D37" s="144"/>
      <c r="E37" s="150" t="s">
        <v>34</v>
      </c>
      <c r="F37" s="150"/>
      <c r="G37" s="150"/>
      <c r="H37" s="150"/>
      <c r="I37" s="150"/>
      <c r="J37" s="151"/>
      <c r="K37" s="165">
        <f>SUM(E28:Q28)</f>
        <v>0</v>
      </c>
      <c r="L37" s="165"/>
      <c r="M37" s="165"/>
      <c r="N37" s="165"/>
      <c r="O37" s="165"/>
      <c r="P37" s="165"/>
      <c r="Q37" s="166"/>
    </row>
    <row r="38" spans="2:17" ht="23.1" customHeight="1" x14ac:dyDescent="0.25">
      <c r="B38" s="145"/>
      <c r="C38" s="146"/>
      <c r="D38" s="146"/>
      <c r="E38" s="152" t="s">
        <v>51</v>
      </c>
      <c r="F38" s="152"/>
      <c r="G38" s="152"/>
      <c r="H38" s="152"/>
      <c r="I38" s="152"/>
      <c r="J38" s="153"/>
      <c r="K38" s="157">
        <f>MIN(K36,ROUNDDOWN(SUM(E28:Q28),-1))</f>
        <v>0</v>
      </c>
      <c r="L38" s="157"/>
      <c r="M38" s="157"/>
      <c r="N38" s="157"/>
      <c r="O38" s="157"/>
      <c r="P38" s="157"/>
      <c r="Q38" s="158"/>
    </row>
    <row r="39" spans="2:17" ht="23.1" customHeight="1" thickBot="1" x14ac:dyDescent="0.3">
      <c r="B39" s="121" t="s">
        <v>53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25"/>
  </sheetData>
  <sheetProtection algorithmName="SHA-512" hashValue="09LYzWpWVkFrOMbYkkZIVgN/z8to7m1e1salQrQHClXjg9cIiHArqj+ojn6fh7/++zAP2IVh42Ki2zALapfJgw==" saltValue="HD0FPgH326G6txLjYqKr7g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PODPORY_TV-ZSS,UD-01_2023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Sováková Adriana</cp:lastModifiedBy>
  <cp:lastPrinted>2022-01-30T20:29:55Z</cp:lastPrinted>
  <dcterms:created xsi:type="dcterms:W3CDTF">2017-10-12T13:12:35Z</dcterms:created>
  <dcterms:modified xsi:type="dcterms:W3CDTF">2023-01-12T11:59:16Z</dcterms:modified>
</cp:coreProperties>
</file>