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Príprava 2023\ZSS - OBEC\ZSS_VÝSTAVBA_OBEC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<sst xmlns="http://schemas.openxmlformats.org/spreadsheetml/2006/main" count="75" uniqueCount="64">
  <si>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</si>
  <si>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</si>
  <si>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</si>
  <si>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</si>
  <si>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</si>
  <si>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</si>
  <si>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</si>
  <si>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</si>
  <si>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</si>
  <si>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</si>
  <si>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</si>
  <si>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</si>
  <si>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</si>
  <si>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</si>
  <si>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</si>
  <si>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</si>
  <si>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</si>
  <si>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</si>
  <si>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</si>
  <si>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</si>
  <si>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</si>
  <si>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</si>
  <si>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</si>
  <si>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</si>
  <si>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</si>
  <si>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</si>
  <si>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</si>
  <si>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</si>
  <si>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</si>
  <si>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</si>
  <si>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</si>
  <si>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</si>
  <si>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</si>
  <si>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</si>
  <si>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</si>
  <si>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</si>
  <si>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</si>
  <si>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</si>
  <si>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</si>
  <si>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</si>
  <si>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</si>
  <si>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</si>
  <si>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</si>
  <si>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</si>
  <si>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</si>
  <si>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</si>
  <si>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</si>
  <si>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</si>
  <si>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</si>
  <si>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</si>
  <si>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</si>
  <si>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</si>
  <si>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</si>
  <si>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</si>
  <si>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1900 €/OM,UB</t>
  </si>
  <si>
    <t>Celkový obstarávací náklad</t>
  </si>
  <si>
    <t>Obstarávací náklad /ON/</t>
  </si>
  <si>
    <t>1400 €/OM,UB</t>
  </si>
  <si>
    <t>22000 €/ks</t>
  </si>
  <si>
    <t>2000 €/OM,UB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</si>
  <si>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2023</t>
    </r>
  </si>
  <si>
    <t>Pomôcka pre určenie výšky úveru zo Štátneho fondu rozvoja bývania na obstaranie technickej vybavenosti pre zariadenia sociálnych služieb (ZSS) a ubytovacie domy (UD)</t>
  </si>
  <si>
    <t xml:space="preserve">Počet obytných miestností /OM/ alebo počet ubytovacích buniek/UB/, ku ktorým patria odstavné plochy </t>
  </si>
  <si>
    <t>Počet obytných miestností  /OM/ v ZSS                        alebo počet ubytovacích buniek /UB/ v 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</si>
</sst>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1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5" xfId="0" applyBorder="1" applyProtection="1"/>
    <xf numFmtId="164" fontId="1" fillId="8" borderId="52" xfId="0" applyNumberFormat="1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47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47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48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6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48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47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48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17" fillId="9" borderId="44" xfId="0" applyFont="1" applyFill="1" applyBorder="1" applyAlignment="1">
      <alignment horizontal="center" vertical="center" wrapText="1"/>
    </xf>
    <xf numFmtId="0" fontId="17" fillId="9" borderId="40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2" xfId="0" applyNumberFormat="1" applyFont="1" applyFill="1" applyBorder="1" applyAlignment="1" applyProtection="1">
      <alignment horizontal="center" vertical="center" wrapText="1"/>
    </xf>
    <xf numFmtId="49" fontId="4" fillId="6" borderId="37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8" xfId="0" applyNumberFormat="1" applyFont="1" applyFill="1" applyBorder="1" applyAlignment="1" applyProtection="1">
      <alignment horizontal="left" vertical="center" wrapText="1"/>
    </xf>
    <xf numFmtId="49" fontId="4" fillId="5" borderId="36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6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2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2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2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2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2" xfId="0" applyNumberFormat="1" applyFont="1" applyFill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39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1" xfId="0" applyNumberFormat="1" applyFont="1" applyBorder="1" applyAlignment="1" applyProtection="1">
      <alignment horizontal="center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0" fontId="0" fillId="8" borderId="2" xfId="0" applyFont="1" applyFill="1" applyBorder="1" applyAlignment="1" applyProtection="1">
      <alignment horizontal="center" vertical="center"/>
      <protection locked="0"/>
    </xf>
    <xf numFmtId="0" fontId="0" fillId="8" borderId="15" xfId="0" applyFont="1" applyFill="1" applyBorder="1" applyAlignment="1" applyProtection="1">
      <alignment horizontal="center" vertical="center"/>
      <protection locked="0"/>
    </xf>
    <xf numFmtId="0" fontId="0" fillId="8" borderId="5" xfId="0" applyFont="1" applyFill="1" applyBorder="1" applyAlignment="1" applyProtection="1">
      <alignment horizontal="center" vertical="center"/>
      <protection locked="0"/>
    </xf>
    <xf numFmtId="0" fontId="20" fillId="8" borderId="3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21" fillId="7" borderId="20" xfId="0" applyFont="1" applyFill="1" applyBorder="1" applyAlignment="1" applyProtection="1">
      <alignment horizontal="center" vertical="center" wrapText="1"/>
    </xf>
    <xf numFmtId="0" fontId="21" fillId="7" borderId="12" xfId="0" applyFont="1" applyFill="1" applyBorder="1" applyAlignment="1" applyProtection="1">
      <alignment horizontal="center" vertical="center" wrapText="1"/>
    </xf>
    <xf numFmtId="0" fontId="21" fillId="7" borderId="15" xfId="0" applyFont="1" applyFill="1" applyBorder="1" applyAlignment="1" applyProtection="1">
      <alignment horizontal="center" vertical="center" wrapText="1"/>
    </xf>
    <xf numFmtId="0" fontId="21" fillId="7" borderId="14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zoomScaleNormal="100" workbookViewId="0">
      <selection activeCell="E6" sqref="E6:M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2.7109375" style="9" customWidth="1"/>
    <col min="13" max="13" width="11.5703125" style="9" customWidth="1"/>
    <col min="14" max="14" width="11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2" t="s">
        <v>60</v>
      </c>
      <c r="C1" s="113"/>
      <c r="D1" s="13"/>
      <c r="P1" s="11" t="s">
        <v>41</v>
      </c>
      <c r="Q1" s="21">
        <v>15</v>
      </c>
    </row>
    <row r="2" spans="2:17" ht="6" customHeight="1" thickBot="1" x14ac:dyDescent="0.3">
      <c r="B2" s="114"/>
      <c r="C2" s="115"/>
      <c r="D2" s="13"/>
      <c r="H2" s="12"/>
      <c r="O2" s="10"/>
    </row>
    <row r="3" spans="2:17" ht="23.1" customHeight="1" thickBot="1" x14ac:dyDescent="0.3">
      <c r="B3" s="116"/>
      <c r="C3" s="117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74" t="s">
        <v>61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2:17" ht="24.95" customHeight="1" x14ac:dyDescent="0.25">
      <c r="B6" s="73" t="s">
        <v>28</v>
      </c>
      <c r="C6" s="74"/>
      <c r="D6" s="74"/>
      <c r="E6" s="168"/>
      <c r="F6" s="169"/>
      <c r="G6" s="169"/>
      <c r="H6" s="169"/>
      <c r="I6" s="169"/>
      <c r="J6" s="169"/>
      <c r="K6" s="169"/>
      <c r="L6" s="169"/>
      <c r="M6" s="169"/>
      <c r="N6" s="175" t="s">
        <v>63</v>
      </c>
      <c r="O6" s="166"/>
      <c r="P6" s="176"/>
      <c r="Q6" s="172"/>
    </row>
    <row r="7" spans="2:17" ht="24.95" customHeight="1" thickBot="1" x14ac:dyDescent="0.3">
      <c r="B7" s="75" t="s">
        <v>27</v>
      </c>
      <c r="C7" s="76"/>
      <c r="D7" s="76"/>
      <c r="E7" s="170"/>
      <c r="F7" s="171"/>
      <c r="G7" s="171"/>
      <c r="H7" s="171"/>
      <c r="I7" s="171"/>
      <c r="J7" s="171"/>
      <c r="K7" s="171"/>
      <c r="L7" s="171"/>
      <c r="M7" s="171"/>
      <c r="N7" s="177"/>
      <c r="O7" s="167"/>
      <c r="P7" s="178"/>
      <c r="Q7" s="173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5" t="s">
        <v>0</v>
      </c>
      <c r="C9" s="96"/>
      <c r="D9" s="97"/>
      <c r="E9" s="36" t="s">
        <v>19</v>
      </c>
      <c r="F9" s="77"/>
      <c r="G9" s="35" t="s">
        <v>20</v>
      </c>
      <c r="H9" s="77"/>
      <c r="I9" s="35" t="s">
        <v>26</v>
      </c>
      <c r="J9" s="36"/>
      <c r="K9" s="36"/>
      <c r="L9" s="77"/>
      <c r="M9" s="36" t="s">
        <v>22</v>
      </c>
      <c r="N9" s="77"/>
      <c r="O9" s="35" t="s">
        <v>21</v>
      </c>
      <c r="P9" s="36"/>
      <c r="Q9" s="37"/>
    </row>
    <row r="10" spans="2:17" x14ac:dyDescent="0.25">
      <c r="B10" s="100" t="s">
        <v>1</v>
      </c>
      <c r="C10" s="101"/>
      <c r="D10" s="102"/>
      <c r="E10" s="39"/>
      <c r="F10" s="78"/>
      <c r="G10" s="38"/>
      <c r="H10" s="78"/>
      <c r="I10" s="98" t="s">
        <v>43</v>
      </c>
      <c r="J10" s="99"/>
      <c r="K10" s="8" t="s">
        <v>44</v>
      </c>
      <c r="L10" s="8" t="s">
        <v>45</v>
      </c>
      <c r="M10" s="39"/>
      <c r="N10" s="78"/>
      <c r="O10" s="38"/>
      <c r="P10" s="39"/>
      <c r="Q10" s="40"/>
    </row>
    <row r="11" spans="2:17" ht="24.95" customHeight="1" x14ac:dyDescent="0.25">
      <c r="B11" s="56" t="s">
        <v>62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6" t="s">
        <v>56</v>
      </c>
      <c r="C12" s="107"/>
      <c r="D12" s="108"/>
      <c r="E12" s="109"/>
      <c r="F12" s="109"/>
      <c r="G12" s="110"/>
      <c r="H12" s="111"/>
      <c r="I12" s="109"/>
      <c r="J12" s="109"/>
      <c r="K12" s="15"/>
      <c r="L12" s="16"/>
      <c r="M12" s="110"/>
      <c r="N12" s="111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1"/>
      <c r="J16" s="93"/>
      <c r="K16" s="86"/>
      <c r="L16" s="86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79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52</v>
      </c>
      <c r="D21" s="62"/>
      <c r="E21" s="23" t="s">
        <v>57</v>
      </c>
      <c r="F21" s="24">
        <f>1400*Q6</f>
        <v>0</v>
      </c>
      <c r="G21" s="22" t="s">
        <v>54</v>
      </c>
      <c r="H21" s="24">
        <f>1900*Q6</f>
        <v>0</v>
      </c>
      <c r="I21" s="23" t="s">
        <v>58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59</v>
      </c>
      <c r="N21" s="24">
        <f>2000*Q6</f>
        <v>0</v>
      </c>
      <c r="O21" s="22" t="s">
        <v>59</v>
      </c>
      <c r="P21" s="47">
        <f>2000*O11</f>
        <v>0</v>
      </c>
      <c r="Q21" s="48"/>
    </row>
    <row r="22" spans="2:17" ht="23.1" customHeight="1" x14ac:dyDescent="0.25">
      <c r="B22" s="17" t="s">
        <v>3</v>
      </c>
      <c r="C22" s="62" t="s">
        <v>47</v>
      </c>
      <c r="D22" s="84"/>
      <c r="E22" s="22" t="s">
        <v>48</v>
      </c>
      <c r="F22" s="24">
        <f>0.75*E12</f>
        <v>0</v>
      </c>
      <c r="G22" s="22" t="s">
        <v>48</v>
      </c>
      <c r="H22" s="24">
        <f>0.75*G12</f>
        <v>0</v>
      </c>
      <c r="I22" s="23" t="s">
        <v>49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48</v>
      </c>
      <c r="N22" s="24">
        <f>0.75*M12</f>
        <v>0</v>
      </c>
      <c r="O22" s="22" t="s">
        <v>48</v>
      </c>
      <c r="P22" s="47">
        <f>0.75*O12</f>
        <v>0</v>
      </c>
      <c r="Q22" s="48"/>
    </row>
    <row r="23" spans="2:17" ht="30" customHeight="1" thickBot="1" x14ac:dyDescent="0.3">
      <c r="B23" s="87" t="s">
        <v>46</v>
      </c>
      <c r="C23" s="88"/>
      <c r="D23" s="89"/>
      <c r="E23" s="50">
        <f>MIN(F21:F22)</f>
        <v>0</v>
      </c>
      <c r="F23" s="79"/>
      <c r="G23" s="50">
        <f>MIN(H21:H22)</f>
        <v>0</v>
      </c>
      <c r="H23" s="79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79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60" t="s">
        <v>24</v>
      </c>
      <c r="C29" s="161"/>
      <c r="D29" s="161"/>
      <c r="E29" s="94">
        <f>SUM(E26:F28)</f>
        <v>0</v>
      </c>
      <c r="F29" s="94"/>
      <c r="G29" s="94">
        <f>SUM(G26:H28)</f>
        <v>0</v>
      </c>
      <c r="H29" s="94"/>
      <c r="I29" s="32">
        <f>SUM(I26:L28)</f>
        <v>0</v>
      </c>
      <c r="J29" s="33"/>
      <c r="K29" s="33"/>
      <c r="L29" s="146"/>
      <c r="M29" s="94">
        <f t="shared" ref="M29" si="0">SUM(M26:N28)</f>
        <v>0</v>
      </c>
      <c r="N29" s="94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57" t="s">
        <v>38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</row>
    <row r="32" spans="2:17" ht="23.1" customHeight="1" x14ac:dyDescent="0.25">
      <c r="B32" s="162" t="s">
        <v>55</v>
      </c>
      <c r="C32" s="163"/>
      <c r="D32" s="163"/>
      <c r="E32" s="163"/>
      <c r="F32" s="163"/>
      <c r="G32" s="163"/>
      <c r="H32" s="163"/>
      <c r="I32" s="163"/>
      <c r="J32" s="163"/>
      <c r="K32" s="164">
        <f>SUM(E12:Q12)</f>
        <v>0</v>
      </c>
      <c r="L32" s="164"/>
      <c r="M32" s="164"/>
      <c r="N32" s="164"/>
      <c r="O32" s="164"/>
      <c r="P32" s="164"/>
      <c r="Q32" s="165"/>
    </row>
    <row r="33" spans="2:17" ht="22.5" customHeight="1" x14ac:dyDescent="0.25">
      <c r="B33" s="124" t="s">
        <v>35</v>
      </c>
      <c r="C33" s="125"/>
      <c r="D33" s="125"/>
      <c r="E33" s="125"/>
      <c r="F33" s="125"/>
      <c r="G33" s="125"/>
      <c r="H33" s="125"/>
      <c r="I33" s="125"/>
      <c r="J33" s="126"/>
      <c r="K33" s="127">
        <f>SUM(E26:Q26)</f>
        <v>0</v>
      </c>
      <c r="L33" s="127"/>
      <c r="M33" s="127"/>
      <c r="N33" s="127"/>
      <c r="O33" s="127"/>
      <c r="P33" s="127"/>
      <c r="Q33" s="128"/>
    </row>
    <row r="34" spans="2:17" ht="1.5" hidden="1" customHeight="1" x14ac:dyDescent="0.25">
      <c r="B34" s="129" t="s">
        <v>33</v>
      </c>
      <c r="C34" s="130"/>
      <c r="D34" s="130"/>
      <c r="E34" s="137" t="s">
        <v>34</v>
      </c>
      <c r="F34" s="137"/>
      <c r="G34" s="137"/>
      <c r="H34" s="137"/>
      <c r="I34" s="137"/>
      <c r="J34" s="137"/>
      <c r="K34" s="149">
        <f>SUM(E27:Q27)</f>
        <v>0</v>
      </c>
      <c r="L34" s="149"/>
      <c r="M34" s="149"/>
      <c r="N34" s="149"/>
      <c r="O34" s="149"/>
      <c r="P34" s="149"/>
      <c r="Q34" s="150"/>
    </row>
    <row r="35" spans="2:17" ht="22.5" hidden="1" customHeight="1" x14ac:dyDescent="0.25">
      <c r="B35" s="131"/>
      <c r="C35" s="132"/>
      <c r="D35" s="132"/>
      <c r="E35" s="138" t="s">
        <v>37</v>
      </c>
      <c r="F35" s="138"/>
      <c r="G35" s="138"/>
      <c r="H35" s="138"/>
      <c r="I35" s="138"/>
      <c r="J35" s="139"/>
      <c r="K35" s="151">
        <f>ROUNDDOWN(SUM(E27:Q27),-1)</f>
        <v>0</v>
      </c>
      <c r="L35" s="151"/>
      <c r="M35" s="151"/>
      <c r="N35" s="151"/>
      <c r="O35" s="151"/>
      <c r="P35" s="151"/>
      <c r="Q35" s="152"/>
    </row>
    <row r="36" spans="2:17" ht="23.1" customHeight="1" x14ac:dyDescent="0.25">
      <c r="B36" s="144" t="s">
        <v>50</v>
      </c>
      <c r="C36" s="145"/>
      <c r="D36" s="145"/>
      <c r="E36" s="145"/>
      <c r="F36" s="145"/>
      <c r="G36" s="145"/>
      <c r="H36" s="145"/>
      <c r="I36" s="145"/>
      <c r="J36" s="145"/>
      <c r="K36" s="153">
        <f>Q6*12000</f>
        <v>0</v>
      </c>
      <c r="L36" s="153"/>
      <c r="M36" s="153"/>
      <c r="N36" s="153"/>
      <c r="O36" s="153"/>
      <c r="P36" s="153"/>
      <c r="Q36" s="154"/>
    </row>
    <row r="37" spans="2:17" ht="23.1" customHeight="1" x14ac:dyDescent="0.25">
      <c r="B37" s="133" t="s">
        <v>36</v>
      </c>
      <c r="C37" s="134"/>
      <c r="D37" s="134"/>
      <c r="E37" s="140" t="s">
        <v>34</v>
      </c>
      <c r="F37" s="140"/>
      <c r="G37" s="140"/>
      <c r="H37" s="140"/>
      <c r="I37" s="140"/>
      <c r="J37" s="141"/>
      <c r="K37" s="155">
        <f>SUM(E28:Q28)</f>
        <v>0</v>
      </c>
      <c r="L37" s="155"/>
      <c r="M37" s="155"/>
      <c r="N37" s="155"/>
      <c r="O37" s="155"/>
      <c r="P37" s="155"/>
      <c r="Q37" s="156"/>
    </row>
    <row r="38" spans="2:17" ht="23.1" customHeight="1" x14ac:dyDescent="0.25">
      <c r="B38" s="135"/>
      <c r="C38" s="136"/>
      <c r="D38" s="136"/>
      <c r="E38" s="142" t="s">
        <v>51</v>
      </c>
      <c r="F38" s="142"/>
      <c r="G38" s="142"/>
      <c r="H38" s="142"/>
      <c r="I38" s="142"/>
      <c r="J38" s="143"/>
      <c r="K38" s="147">
        <f>MIN(K36,ROUNDDOWN(SUM(E28:Q28),-1))</f>
        <v>0</v>
      </c>
      <c r="L38" s="147"/>
      <c r="M38" s="147"/>
      <c r="N38" s="147"/>
      <c r="O38" s="147"/>
      <c r="P38" s="147"/>
      <c r="Q38" s="148"/>
    </row>
    <row r="39" spans="2:17" ht="23.1" customHeight="1" thickBot="1" x14ac:dyDescent="0.3">
      <c r="B39" s="118" t="s">
        <v>53</v>
      </c>
      <c r="C39" s="119"/>
      <c r="D39" s="119"/>
      <c r="E39" s="119"/>
      <c r="F39" s="119"/>
      <c r="G39" s="119"/>
      <c r="H39" s="119"/>
      <c r="I39" s="119"/>
      <c r="J39" s="120"/>
      <c r="K39" s="121" t="str">
        <f>IF(K32=SUM(K33+K35+K38),"OK",SUM(K33+K35+K38))</f>
        <v>OK</v>
      </c>
      <c r="L39" s="122"/>
      <c r="M39" s="122"/>
      <c r="N39" s="122"/>
      <c r="O39" s="122"/>
      <c r="P39" s="122"/>
      <c r="Q39" s="123"/>
    </row>
    <row r="40" spans="2:17" ht="3" customHeight="1" x14ac:dyDescent="0.25"/>
  </sheetData>
  <sheetProtection algorithmName="SHA-512" hashValue="N8s6qn2fAtW93+VZPEtHTeYarwLhM4YYFcigcqfhF9wyq7fy4fNn3UOAXFGHKXRqAKjeFFTF3mFvgQvd5+3Puw==" saltValue="uLcbn1Anqj043emVaZTsHg==" spinCount="100000" sheet="1" selectLockedCells="1"/>
  <dataConsolidate/>
  <mergeCells count="99">
    <mergeCell ref="N6:P7"/>
    <mergeCell ref="E6:M6"/>
    <mergeCell ref="E7:M7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PODPORY_TV-pre-ZSS-UD_01_2023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2020-12-17T10:07:36Z</cp:lastPrinted>
  <dcterms:created xsi:type="dcterms:W3CDTF">2017-10-12T13:12:35Z</dcterms:created>
  <dcterms:modified xsi:type="dcterms:W3CDTF">2022-12-29T13:33:53Z</dcterms:modified>
</cp:coreProperties>
</file>