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700" activeTab="0"/>
  </bookViews>
  <sheets>
    <sheet name="Hárok1" sheetId="1" r:id="rId1"/>
  </sheets>
  <definedNames>
    <definedName name="_xlnm.Print_Area" localSheetId="0">'Hárok1'!$A$1:$K$29</definedName>
  </definedNames>
  <calcPr fullCalcOnLoad="1"/>
</workbook>
</file>

<file path=xl/sharedStrings.xml><?xml version="1.0" encoding="utf-8"?>
<sst xmlns="http://schemas.openxmlformats.org/spreadsheetml/2006/main" count="50" uniqueCount="46">
  <si>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</si>
  <si>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</si>
  <si>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</si>
  <si>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</si>
  <si>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</si>
  <si>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</si>
  <si>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</si>
  <si>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</si>
  <si>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</si>
  <si>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</si>
  <si>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</si>
  <si>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</si>
  <si>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</si>
  <si>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 xml:space="preserve">Vypracoval: </t>
  </si>
  <si>
    <t xml:space="preserve">Pečiatka a podpis: </t>
  </si>
  <si>
    <t xml:space="preserve">ŽIADOSŤ č. (EPŽ) </t>
  </si>
  <si>
    <t xml:space="preserve">Max. úver  </t>
  </si>
  <si>
    <t>počet syst. porúch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</si>
  <si>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</si>
  <si>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max. 70 000 €                   na 1 výťah</t>
  </si>
  <si>
    <t>max. 50 000 €            na 1 výťah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</si>
  <si>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</si>
  <si>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</si>
  <si>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</si>
  <si>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 (max. 75 % ON)</t>
  </si>
  <si>
    <t>Zateplenie bytového domu            (max. 100 % ON)</t>
  </si>
  <si>
    <t>Odstránenie systémovej poruchy (max. 75 % ON)</t>
  </si>
  <si>
    <t>Výmena výťahu (max. 100 % ON)</t>
  </si>
  <si>
    <t>Modernizácia výťahu                    (max. 75 % ON)</t>
  </si>
  <si>
    <t>Výmena spoločných rozvodov plynu, elektriny,  kanalizácie, vody, vzduchotechniky a tepla v bytovom dome (max. 75 % ON)</t>
  </si>
  <si>
    <t>Vybudovanie bezbariérového prístupu do bytov v bytovom dome (max. 100 % ON)</t>
  </si>
  <si>
    <t>Iná modernizácia bytového domu (max. 75 % ON)</t>
  </si>
  <si>
    <r>
      <t>max. 200 €/m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</si>
  <si>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t>- Žiadateľ vypĺňa príslušné hodnoty len v podfarbených bunkách. Výška max. úveru a úrok sa vypočíta automaticky.</t>
  </si>
  <si>
    <t>- Výšku požadovaného úveru je potrebné zaokrúhliť na celé desiatky eur smerom nadol.</t>
  </si>
  <si>
    <t xml:space="preserve">- Podlahová plocha bytov (PP) = súčet plochy obytných miestností, plochy príslušenstva bytu a plochy lodžií, balkónov a terás (plocha pivníc a komôr mimo bytu sa do PP bytov nezapočítava). </t>
  </si>
  <si>
    <t xml:space="preserve">Podlahová plocha bytov v m2 </t>
  </si>
  <si>
    <t>Úver na modernizáciu BD</t>
  </si>
  <si>
    <t>- Úver na modernizáciu bytového domu podľa §6 ods. 5 zákona nesmie presiahnuť 800,00 €/m2 podlahovej plochy bytu.</t>
  </si>
  <si>
    <t>Návrh výšky podpory - Obec / Samosprávny kraj</t>
  </si>
  <si>
    <r>
      <t xml:space="preserve">Tlačivo platí pre rok     </t>
    </r>
    <r>
      <rPr>
        <b/>
        <sz val="16"/>
        <color indexed="8"/>
        <rFont val="Calibri"/>
        <family val="2"/>
      </rPr>
      <t>2022</t>
    </r>
  </si>
  <si>
    <r>
      <t>max. 180 €/m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</si>
  <si>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105 €/m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podl. plochy bytu               /1 systémovú poruchu</t>
    </r>
  </si>
  <si>
    <r>
      <t>max. 105 €/m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podl. plochy bytu</t>
    </r>
  </si>
  <si>
    <r>
      <t>max. 160 €/m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podl. plochy bytu</t>
    </r>
  </si>
  <si>
    <r>
      <t>max. 95 €/m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podl. plochy bytu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</si>
</sst>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\P\r\a\vd\a;&quot;Pravda&quot;;&quot;Nepravda&quot;"/>
    <numFmt numFmtId="166" formatCode="[$€-2]\ #\ ##,000_);[Red]\([$¥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7.5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dashed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right"/>
      <protection hidden="1"/>
    </xf>
    <xf numFmtId="0" fontId="61" fillId="0" borderId="0" xfId="0" applyFont="1" applyAlignment="1">
      <alignment/>
    </xf>
    <xf numFmtId="4" fontId="61" fillId="0" borderId="10" xfId="0" applyNumberFormat="1" applyFont="1" applyBorder="1" applyAlignment="1" applyProtection="1">
      <alignment vertical="center" wrapText="1"/>
      <protection hidden="1"/>
    </xf>
    <xf numFmtId="4" fontId="61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64" fontId="61" fillId="0" borderId="0" xfId="0" applyNumberFormat="1" applyFont="1" applyAlignment="1" applyProtection="1">
      <alignment/>
      <protection hidden="1"/>
    </xf>
    <xf numFmtId="0" fontId="62" fillId="0" borderId="0" xfId="0" applyFont="1" applyAlignment="1" applyProtection="1">
      <alignment horizontal="left" indent="5"/>
      <protection hidden="1"/>
    </xf>
    <xf numFmtId="0" fontId="61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4" fillId="23" borderId="12" xfId="0" applyNumberFormat="1" applyFont="1" applyFill="1" applyBorder="1" applyAlignment="1" applyProtection="1">
      <alignment vertical="center" wrapText="1"/>
      <protection locked="0"/>
    </xf>
    <xf numFmtId="4" fontId="61" fillId="2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7" fillId="0" borderId="0" xfId="0" applyFont="1" applyAlignment="1">
      <alignment vertical="center"/>
    </xf>
    <xf numFmtId="4" fontId="61" fillId="33" borderId="13" xfId="0" applyNumberFormat="1" applyFont="1" applyFill="1" applyBorder="1" applyAlignment="1" applyProtection="1">
      <alignment vertical="center" wrapText="1"/>
      <protection hidden="1"/>
    </xf>
    <xf numFmtId="4" fontId="61" fillId="33" borderId="14" xfId="0" applyNumberFormat="1" applyFont="1" applyFill="1" applyBorder="1" applyAlignment="1" applyProtection="1">
      <alignment vertical="center" wrapText="1"/>
      <protection hidden="1"/>
    </xf>
    <xf numFmtId="4" fontId="61" fillId="33" borderId="15" xfId="0" applyNumberFormat="1" applyFont="1" applyFill="1" applyBorder="1" applyAlignment="1" applyProtection="1">
      <alignment vertical="center" wrapText="1"/>
      <protection hidden="1"/>
    </xf>
    <xf numFmtId="4" fontId="61" fillId="0" borderId="16" xfId="0" applyNumberFormat="1" applyFont="1" applyBorder="1" applyAlignment="1" applyProtection="1">
      <alignment vertical="center" wrapText="1"/>
      <protection hidden="1"/>
    </xf>
    <xf numFmtId="4" fontId="61" fillId="33" borderId="17" xfId="0" applyNumberFormat="1" applyFont="1" applyFill="1" applyBorder="1" applyAlignment="1" applyProtection="1">
      <alignment vertical="center" wrapText="1"/>
      <protection hidden="1"/>
    </xf>
    <xf numFmtId="4" fontId="61" fillId="0" borderId="18" xfId="0" applyNumberFormat="1" applyFont="1" applyBorder="1" applyAlignment="1" applyProtection="1">
      <alignment vertical="center" wrapText="1"/>
      <protection hidden="1"/>
    </xf>
    <xf numFmtId="4" fontId="61" fillId="0" borderId="19" xfId="0" applyNumberFormat="1" applyFont="1" applyBorder="1" applyAlignment="1" applyProtection="1">
      <alignment vertical="center" wrapText="1"/>
      <protection hidden="1"/>
    </xf>
    <xf numFmtId="4" fontId="4" fillId="23" borderId="20" xfId="0" applyNumberFormat="1" applyFont="1" applyFill="1" applyBorder="1" applyAlignment="1" applyProtection="1">
      <alignment vertical="center" wrapText="1"/>
      <protection locked="0"/>
    </xf>
    <xf numFmtId="4" fontId="61" fillId="0" borderId="21" xfId="0" applyNumberFormat="1" applyFont="1" applyBorder="1" applyAlignment="1" applyProtection="1">
      <alignment vertical="center" wrapText="1"/>
      <protection hidden="1"/>
    </xf>
    <xf numFmtId="4" fontId="61" fillId="33" borderId="22" xfId="0" applyNumberFormat="1" applyFont="1" applyFill="1" applyBorder="1" applyAlignment="1" applyProtection="1">
      <alignment vertical="center" wrapText="1"/>
      <protection hidden="1"/>
    </xf>
    <xf numFmtId="4" fontId="61" fillId="33" borderId="23" xfId="0" applyNumberFormat="1" applyFont="1" applyFill="1" applyBorder="1" applyAlignment="1" applyProtection="1">
      <alignment vertical="center" wrapText="1"/>
      <protection hidden="1"/>
    </xf>
    <xf numFmtId="0" fontId="68" fillId="0" borderId="0" xfId="0" applyFont="1" applyAlignment="1">
      <alignment horizontal="right" vertical="center"/>
    </xf>
    <xf numFmtId="0" fontId="69" fillId="0" borderId="24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right" vertical="center"/>
    </xf>
    <xf numFmtId="0" fontId="61" fillId="0" borderId="26" xfId="0" applyFont="1" applyBorder="1" applyAlignment="1" applyProtection="1">
      <alignment vertical="center" wrapText="1"/>
      <protection hidden="1"/>
    </xf>
    <xf numFmtId="0" fontId="61" fillId="0" borderId="27" xfId="0" applyFont="1" applyBorder="1" applyAlignment="1" applyProtection="1">
      <alignment vertical="center" wrapText="1"/>
      <protection hidden="1"/>
    </xf>
    <xf numFmtId="0" fontId="61" fillId="0" borderId="28" xfId="0" applyFont="1" applyBorder="1" applyAlignment="1" applyProtection="1">
      <alignment vertical="center" wrapText="1"/>
      <protection hidden="1"/>
    </xf>
    <xf numFmtId="0" fontId="61" fillId="0" borderId="29" xfId="0" applyFont="1" applyBorder="1" applyAlignment="1" applyProtection="1">
      <alignment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hidden="1"/>
    </xf>
    <xf numFmtId="0" fontId="61" fillId="0" borderId="31" xfId="0" applyFont="1" applyBorder="1" applyAlignment="1" applyProtection="1">
      <alignment vertical="center" wrapText="1"/>
      <protection hidden="1"/>
    </xf>
    <xf numFmtId="164" fontId="61" fillId="0" borderId="32" xfId="0" applyNumberFormat="1" applyFont="1" applyBorder="1" applyAlignment="1" applyProtection="1">
      <alignment horizontal="right" vertical="center" wrapText="1"/>
      <protection hidden="1"/>
    </xf>
    <xf numFmtId="164" fontId="61" fillId="0" borderId="33" xfId="0" applyNumberFormat="1" applyFont="1" applyBorder="1" applyAlignment="1" applyProtection="1">
      <alignment horizontal="righ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0" fontId="6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9" fillId="33" borderId="35" xfId="0" applyNumberFormat="1" applyFont="1" applyFill="1" applyBorder="1" applyAlignment="1" applyProtection="1">
      <alignment horizontal="right" vertical="center"/>
      <protection hidden="1"/>
    </xf>
    <xf numFmtId="0" fontId="72" fillId="33" borderId="36" xfId="0" applyNumberFormat="1" applyFont="1" applyFill="1" applyBorder="1" applyAlignment="1" applyProtection="1">
      <alignment horizontal="right"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9" fillId="0" borderId="0" xfId="0" applyNumberFormat="1" applyFont="1" applyFill="1" applyBorder="1" applyAlignment="1" applyProtection="1">
      <alignment horizontal="right" vertical="center"/>
      <protection hidden="1"/>
    </xf>
    <xf numFmtId="0" fontId="72" fillId="0" borderId="0" xfId="0" applyNumberFormat="1" applyFont="1" applyFill="1" applyBorder="1" applyAlignment="1" applyProtection="1">
      <alignment horizontal="right" vertical="center"/>
      <protection hidden="1"/>
    </xf>
    <xf numFmtId="0" fontId="69" fillId="33" borderId="37" xfId="0" applyNumberFormat="1" applyFont="1" applyFill="1" applyBorder="1" applyAlignment="1" applyProtection="1">
      <alignment horizontal="right" vertical="center"/>
      <protection hidden="1"/>
    </xf>
    <xf numFmtId="0" fontId="72" fillId="33" borderId="38" xfId="0" applyNumberFormat="1" applyFont="1" applyFill="1" applyBorder="1" applyAlignment="1" applyProtection="1">
      <alignment horizontal="right"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69" fillId="33" borderId="39" xfId="0" applyNumberFormat="1" applyFont="1" applyFill="1" applyBorder="1" applyAlignment="1" applyProtection="1">
      <alignment horizontal="right" vertical="center"/>
      <protection hidden="1"/>
    </xf>
    <xf numFmtId="0" fontId="72" fillId="33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61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75" fillId="33" borderId="4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164" fontId="76" fillId="33" borderId="13" xfId="0" applyNumberFormat="1" applyFont="1" applyFill="1" applyBorder="1" applyAlignment="1" applyProtection="1">
      <alignment vertical="center" wrapText="1"/>
      <protection hidden="1"/>
    </xf>
    <xf numFmtId="11" fontId="0" fillId="0" borderId="0" xfId="0" applyNumberFormat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 vertical="center" wrapText="1"/>
      <protection hidden="1"/>
    </xf>
    <xf numFmtId="4" fontId="76" fillId="33" borderId="13" xfId="0" applyNumberFormat="1" applyFont="1" applyFill="1" applyBorder="1" applyAlignment="1" applyProtection="1">
      <alignment horizontal="right" vertical="center" wrapText="1"/>
      <protection hidden="1"/>
    </xf>
    <xf numFmtId="49" fontId="62" fillId="0" borderId="0" xfId="0" applyNumberFormat="1" applyFont="1" applyAlignment="1" applyProtection="1">
      <alignment vertical="center" wrapText="1"/>
      <protection hidden="1"/>
    </xf>
    <xf numFmtId="4" fontId="6" fillId="23" borderId="13" xfId="0" applyNumberFormat="1" applyFont="1" applyFill="1" applyBorder="1" applyAlignment="1" applyProtection="1">
      <alignment vertical="center" wrapText="1"/>
      <protection locked="0"/>
    </xf>
    <xf numFmtId="4" fontId="61" fillId="0" borderId="43" xfId="0" applyNumberFormat="1" applyFont="1" applyBorder="1" applyAlignment="1" applyProtection="1">
      <alignment vertical="center" wrapText="1"/>
      <protection hidden="1"/>
    </xf>
    <xf numFmtId="4" fontId="61" fillId="23" borderId="44" xfId="0" applyNumberFormat="1" applyFont="1" applyFill="1" applyBorder="1" applyAlignment="1" applyProtection="1">
      <alignment vertical="center" wrapText="1"/>
      <protection locked="0"/>
    </xf>
    <xf numFmtId="4" fontId="61" fillId="23" borderId="45" xfId="0" applyNumberFormat="1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horizontal="center" vertical="center"/>
      <protection hidden="1" locked="0"/>
    </xf>
    <xf numFmtId="0" fontId="76" fillId="0" borderId="27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76" fillId="0" borderId="27" xfId="0" applyFont="1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vertical="center"/>
      <protection hidden="1"/>
    </xf>
    <xf numFmtId="0" fontId="61" fillId="0" borderId="49" xfId="0" applyFont="1" applyBorder="1" applyAlignment="1" applyProtection="1">
      <alignment vertical="center"/>
      <protection hidden="1"/>
    </xf>
    <xf numFmtId="0" fontId="61" fillId="0" borderId="50" xfId="0" applyFont="1" applyBorder="1" applyAlignment="1" applyProtection="1">
      <alignment vertical="center"/>
      <protection hidden="1"/>
    </xf>
    <xf numFmtId="49" fontId="62" fillId="0" borderId="0" xfId="0" applyNumberFormat="1" applyFont="1" applyAlignment="1" applyProtection="1">
      <alignment horizontal="left" vertical="center" wrapText="1"/>
      <protection hidden="1"/>
    </xf>
    <xf numFmtId="4" fontId="61" fillId="0" borderId="16" xfId="0" applyNumberFormat="1" applyFont="1" applyBorder="1" applyAlignment="1" applyProtection="1">
      <alignment horizontal="right" vertical="center" wrapText="1"/>
      <protection hidden="1"/>
    </xf>
    <xf numFmtId="0" fontId="76" fillId="33" borderId="13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76" fillId="33" borderId="14" xfId="0" applyNumberFormat="1" applyFont="1" applyFill="1" applyBorder="1" applyAlignment="1" applyProtection="1">
      <alignment horizontal="right" vertical="center"/>
      <protection hidden="1"/>
    </xf>
    <xf numFmtId="0" fontId="77" fillId="33" borderId="15" xfId="0" applyNumberFormat="1" applyFont="1" applyFill="1" applyBorder="1" applyAlignment="1" applyProtection="1">
      <alignment horizontal="right" vertical="center"/>
      <protection hidden="1"/>
    </xf>
    <xf numFmtId="4" fontId="76" fillId="23" borderId="17" xfId="0" applyNumberFormat="1" applyFont="1" applyFill="1" applyBorder="1" applyAlignment="1" applyProtection="1">
      <alignment vertical="center"/>
      <protection locked="0"/>
    </xf>
    <xf numFmtId="4" fontId="76" fillId="23" borderId="15" xfId="0" applyNumberFormat="1" applyFont="1" applyFill="1" applyBorder="1" applyAlignment="1" applyProtection="1">
      <alignment vertical="center"/>
      <protection locked="0"/>
    </xf>
    <xf numFmtId="4" fontId="61" fillId="33" borderId="49" xfId="0" applyNumberFormat="1" applyFont="1" applyFill="1" applyBorder="1" applyAlignment="1" applyProtection="1">
      <alignment vertical="center"/>
      <protection hidden="1"/>
    </xf>
    <xf numFmtId="4" fontId="61" fillId="33" borderId="30" xfId="0" applyNumberFormat="1" applyFont="1" applyFill="1" applyBorder="1" applyAlignment="1" applyProtection="1">
      <alignment vertical="center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/>
      <protection hidden="1"/>
    </xf>
    <xf numFmtId="0" fontId="61" fillId="0" borderId="12" xfId="0" applyFont="1" applyBorder="1" applyAlignment="1" applyProtection="1">
      <alignment horizontal="left" vertical="center" wrapText="1"/>
      <protection hidden="1"/>
    </xf>
    <xf numFmtId="0" fontId="78" fillId="0" borderId="12" xfId="0" applyFont="1" applyBorder="1" applyAlignment="1" applyProtection="1">
      <alignment horizontal="left" vertical="center" wrapText="1"/>
      <protection hidden="1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4" fontId="61" fillId="0" borderId="10" xfId="0" applyNumberFormat="1" applyFont="1" applyBorder="1" applyAlignment="1" applyProtection="1">
      <alignment horizontal="right" vertical="center" wrapText="1"/>
      <protection hidden="1"/>
    </xf>
    <xf numFmtId="0" fontId="69" fillId="33" borderId="53" xfId="0" applyFont="1" applyFill="1" applyBorder="1" applyAlignment="1" applyProtection="1">
      <alignment horizontal="center" vertical="center"/>
      <protection hidden="1"/>
    </xf>
    <xf numFmtId="0" fontId="69" fillId="33" borderId="54" xfId="0" applyFont="1" applyFill="1" applyBorder="1" applyAlignment="1" applyProtection="1">
      <alignment horizontal="center" vertical="center"/>
      <protection hidden="1"/>
    </xf>
    <xf numFmtId="0" fontId="69" fillId="33" borderId="55" xfId="0" applyFont="1" applyFill="1" applyBorder="1" applyAlignment="1" applyProtection="1">
      <alignment horizontal="center"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62" fillId="33" borderId="41" xfId="0" applyFont="1" applyFill="1" applyBorder="1" applyAlignment="1" applyProtection="1">
      <alignment vertical="center"/>
      <protection hidden="1"/>
    </xf>
    <xf numFmtId="0" fontId="61" fillId="0" borderId="56" xfId="0" applyFont="1" applyBorder="1" applyAlignment="1" applyProtection="1">
      <alignment horizontal="left" vertical="center" wrapText="1"/>
      <protection hidden="1"/>
    </xf>
    <xf numFmtId="0" fontId="78" fillId="0" borderId="56" xfId="0" applyFont="1" applyBorder="1" applyAlignment="1" applyProtection="1">
      <alignment horizontal="left" vertical="center" wrapText="1"/>
      <protection hidden="1"/>
    </xf>
    <xf numFmtId="0" fontId="61" fillId="0" borderId="29" xfId="0" applyFont="1" applyBorder="1" applyAlignment="1" applyProtection="1">
      <alignment horizontal="lef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4" fontId="4" fillId="23" borderId="12" xfId="0" applyNumberFormat="1" applyFont="1" applyFill="1" applyBorder="1" applyAlignment="1" applyProtection="1">
      <alignment horizontal="right" vertical="center" wrapText="1"/>
      <protection locked="0"/>
    </xf>
    <xf numFmtId="49" fontId="62" fillId="0" borderId="38" xfId="0" applyNumberFormat="1" applyFont="1" applyBorder="1" applyAlignment="1" applyProtection="1">
      <alignment horizontal="left" vertical="center" wrapText="1"/>
      <protection hidden="1"/>
    </xf>
    <xf numFmtId="0" fontId="61" fillId="0" borderId="20" xfId="0" applyFont="1" applyBorder="1" applyAlignment="1" applyProtection="1">
      <alignment horizontal="left" vertical="center" wrapText="1"/>
      <protection hidden="1"/>
    </xf>
    <xf numFmtId="0" fontId="78" fillId="0" borderId="20" xfId="0" applyFont="1" applyBorder="1" applyAlignment="1" applyProtection="1">
      <alignment horizontal="left" vertical="center" wrapText="1"/>
      <protection hidden="1"/>
    </xf>
    <xf numFmtId="0" fontId="71" fillId="34" borderId="57" xfId="0" applyFont="1" applyFill="1" applyBorder="1" applyAlignment="1">
      <alignment horizontal="center" vertical="center" wrapText="1"/>
    </xf>
    <xf numFmtId="0" fontId="71" fillId="34" borderId="58" xfId="0" applyFont="1" applyFill="1" applyBorder="1" applyAlignment="1">
      <alignment horizontal="center" vertical="center" wrapText="1"/>
    </xf>
    <xf numFmtId="0" fontId="71" fillId="34" borderId="59" xfId="0" applyFont="1" applyFill="1" applyBorder="1" applyAlignment="1">
      <alignment horizontal="center" vertical="center" wrapText="1"/>
    </xf>
    <xf numFmtId="0" fontId="71" fillId="34" borderId="6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5" fillId="33" borderId="61" xfId="0" applyFont="1" applyFill="1" applyBorder="1" applyAlignment="1" applyProtection="1">
      <alignment vertical="center" wrapText="1"/>
      <protection hidden="1"/>
    </xf>
    <xf numFmtId="0" fontId="67" fillId="0" borderId="41" xfId="0" applyFont="1" applyBorder="1" applyAlignment="1" applyProtection="1">
      <alignment vertical="center" wrapText="1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zoomScale="85" zoomScalePageLayoutView="85" workbookViewId="0" topLeftCell="A1">
      <selection activeCell="I19" sqref="I19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7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39"/>
      <c r="K2" s="40"/>
    </row>
    <row r="3" spans="2:11" s="12" customFormat="1" ht="19.5" customHeight="1" thickBot="1" thickTop="1">
      <c r="B3" s="122" t="s">
        <v>40</v>
      </c>
      <c r="C3" s="123"/>
      <c r="D3" s="18"/>
      <c r="E3" s="18"/>
      <c r="F3" s="18"/>
      <c r="J3" s="36" t="s">
        <v>10</v>
      </c>
      <c r="K3" s="41">
        <v>10</v>
      </c>
    </row>
    <row r="4" spans="2:11" s="12" customFormat="1" ht="16.5" customHeight="1" thickBot="1" thickTop="1">
      <c r="B4" s="124"/>
      <c r="C4" s="125"/>
      <c r="D4" s="13"/>
      <c r="G4" s="15"/>
      <c r="I4" s="15"/>
      <c r="J4" s="16"/>
      <c r="K4" s="17"/>
    </row>
    <row r="5" spans="2:11" s="12" customFormat="1" ht="19.5" customHeight="1" thickBot="1" thickTop="1">
      <c r="B5" s="52"/>
      <c r="C5" s="13"/>
      <c r="D5" s="126" t="s">
        <v>39</v>
      </c>
      <c r="E5" s="127"/>
      <c r="F5" s="127"/>
      <c r="G5" s="127"/>
      <c r="H5" s="127"/>
      <c r="J5" s="36" t="s">
        <v>15</v>
      </c>
      <c r="K5" s="37"/>
    </row>
    <row r="6" spans="2:11" s="12" customFormat="1" ht="6.75" customHeight="1" thickTop="1">
      <c r="B6" s="13"/>
      <c r="C6" s="15"/>
      <c r="G6" s="15"/>
      <c r="I6" s="19"/>
      <c r="K6" s="17"/>
    </row>
    <row r="7" spans="2:12" s="12" customFormat="1" ht="19.5" customHeight="1">
      <c r="B7" s="38" t="s">
        <v>11</v>
      </c>
      <c r="C7" s="20"/>
      <c r="D7" s="106"/>
      <c r="E7" s="107"/>
      <c r="F7" s="107"/>
      <c r="G7" s="107"/>
      <c r="H7" s="107"/>
      <c r="I7" s="107"/>
      <c r="J7" s="107"/>
      <c r="K7" s="42"/>
      <c r="L7" s="13"/>
    </row>
    <row r="8" spans="2:11" s="12" customFormat="1" ht="6.75" customHeight="1" thickBot="1">
      <c r="B8" s="13"/>
      <c r="C8" s="15"/>
      <c r="G8" s="15"/>
      <c r="I8" s="19"/>
      <c r="K8" s="17"/>
    </row>
    <row r="9" spans="1:15" ht="20.25" customHeight="1">
      <c r="A9" s="12"/>
      <c r="B9" s="109" t="s">
        <v>9</v>
      </c>
      <c r="C9" s="110"/>
      <c r="D9" s="110"/>
      <c r="E9" s="110"/>
      <c r="F9" s="110"/>
      <c r="G9" s="110"/>
      <c r="H9" s="110"/>
      <c r="I9" s="110"/>
      <c r="J9" s="110"/>
      <c r="K9" s="111"/>
      <c r="L9" s="5"/>
      <c r="M9" s="5"/>
      <c r="N9" s="5"/>
      <c r="O9" s="5"/>
    </row>
    <row r="10" spans="1:15" s="73" customFormat="1" ht="26.25" customHeight="1" thickBot="1">
      <c r="A10" s="24"/>
      <c r="B10" s="128" t="s">
        <v>0</v>
      </c>
      <c r="C10" s="129"/>
      <c r="D10" s="70" t="s">
        <v>2</v>
      </c>
      <c r="E10" s="70" t="s">
        <v>16</v>
      </c>
      <c r="F10" s="112" t="s">
        <v>1</v>
      </c>
      <c r="G10" s="113"/>
      <c r="H10" s="112" t="s">
        <v>3</v>
      </c>
      <c r="I10" s="113"/>
      <c r="J10" s="70" t="s">
        <v>4</v>
      </c>
      <c r="K10" s="71" t="s">
        <v>5</v>
      </c>
      <c r="L10" s="72"/>
      <c r="M10" s="72"/>
      <c r="N10" s="72"/>
      <c r="O10" s="72"/>
    </row>
    <row r="11" spans="1:15" ht="30" customHeight="1">
      <c r="A11" s="12"/>
      <c r="B11" s="114" t="s">
        <v>24</v>
      </c>
      <c r="C11" s="115"/>
      <c r="D11" s="21"/>
      <c r="E11" s="30">
        <f>D11*0.75</f>
        <v>0</v>
      </c>
      <c r="F11" s="45" t="s">
        <v>21</v>
      </c>
      <c r="G11" s="31">
        <f>IF(D11=0,D11,H23)</f>
        <v>0</v>
      </c>
      <c r="H11" s="48" t="s">
        <v>41</v>
      </c>
      <c r="I11" s="31">
        <f>180*G11</f>
        <v>0</v>
      </c>
      <c r="J11" s="31">
        <f aca="true" t="shared" si="0" ref="J11:J19">IF(E11&gt;I11,I11,E11)</f>
        <v>0</v>
      </c>
      <c r="K11" s="49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104" t="s">
        <v>25</v>
      </c>
      <c r="C12" s="105"/>
      <c r="D12" s="21"/>
      <c r="E12" s="30">
        <f>D12*1</f>
        <v>0</v>
      </c>
      <c r="F12" s="45" t="s">
        <v>21</v>
      </c>
      <c r="G12" s="31">
        <f>IF(D12=0,D12,H23)</f>
        <v>0</v>
      </c>
      <c r="H12" s="48" t="s">
        <v>32</v>
      </c>
      <c r="I12" s="31">
        <f>200*G12</f>
        <v>0</v>
      </c>
      <c r="J12" s="31">
        <f>IF(E12&gt;I12,I12,E12)</f>
        <v>0</v>
      </c>
      <c r="K12" s="51">
        <v>0.005</v>
      </c>
      <c r="L12" s="1" t="str">
        <f>IF(J12&gt;0,K12,"NULL")</f>
        <v>NULL</v>
      </c>
      <c r="M12" s="5"/>
      <c r="N12" s="5"/>
      <c r="O12" s="5"/>
    </row>
    <row r="13" spans="1:15" ht="24" customHeight="1" thickBot="1">
      <c r="A13" s="12"/>
      <c r="B13" s="104" t="s">
        <v>26</v>
      </c>
      <c r="C13" s="104"/>
      <c r="D13" s="118"/>
      <c r="E13" s="93">
        <f>D13*0.75</f>
        <v>0</v>
      </c>
      <c r="F13" s="45" t="s">
        <v>21</v>
      </c>
      <c r="G13" s="80">
        <f>IF(D13=0,D13,H23)</f>
        <v>0</v>
      </c>
      <c r="H13" s="116" t="s">
        <v>42</v>
      </c>
      <c r="I13" s="108">
        <f>IF(G14&gt;0,105*G13*G14,105*G13)</f>
        <v>0</v>
      </c>
      <c r="J13" s="108">
        <f>IF(E13&gt;I13,I13,E13)</f>
        <v>0</v>
      </c>
      <c r="K13" s="117">
        <v>0.01</v>
      </c>
      <c r="L13" s="1" t="str">
        <f aca="true" t="shared" si="1" ref="L13:L19">IF(J13&gt;0,K13,"NULL")</f>
        <v>NULL</v>
      </c>
      <c r="M13" s="5"/>
      <c r="N13" s="5"/>
      <c r="O13" s="5"/>
    </row>
    <row r="14" spans="1:15" ht="25.5" customHeight="1">
      <c r="A14" s="12"/>
      <c r="B14" s="104"/>
      <c r="C14" s="104"/>
      <c r="D14" s="118"/>
      <c r="E14" s="93"/>
      <c r="F14" s="44" t="s">
        <v>17</v>
      </c>
      <c r="G14" s="81">
        <v>0</v>
      </c>
      <c r="H14" s="116"/>
      <c r="I14" s="108"/>
      <c r="J14" s="108"/>
      <c r="K14" s="117"/>
      <c r="L14" s="1" t="str">
        <f t="shared" si="1"/>
        <v>NULL</v>
      </c>
      <c r="M14" s="5"/>
      <c r="N14" s="5"/>
      <c r="O14" s="5"/>
    </row>
    <row r="15" spans="1:15" ht="25.5" customHeight="1">
      <c r="A15" s="12"/>
      <c r="B15" s="104" t="s">
        <v>27</v>
      </c>
      <c r="C15" s="105"/>
      <c r="D15" s="21"/>
      <c r="E15" s="28">
        <f>D15*1</f>
        <v>0</v>
      </c>
      <c r="F15" s="44" t="s">
        <v>22</v>
      </c>
      <c r="G15" s="22"/>
      <c r="H15" s="46" t="s">
        <v>19</v>
      </c>
      <c r="I15" s="3">
        <f>70000*G15</f>
        <v>0</v>
      </c>
      <c r="J15" s="3">
        <f t="shared" si="0"/>
        <v>0</v>
      </c>
      <c r="K15" s="51">
        <v>0.005</v>
      </c>
      <c r="L15" s="1" t="str">
        <f t="shared" si="1"/>
        <v>NULL</v>
      </c>
      <c r="M15" s="5"/>
      <c r="N15" s="5"/>
      <c r="O15" s="5"/>
    </row>
    <row r="16" spans="1:15" ht="36.75" customHeight="1" thickBot="1">
      <c r="A16" s="12"/>
      <c r="B16" s="104" t="s">
        <v>28</v>
      </c>
      <c r="C16" s="105"/>
      <c r="D16" s="21"/>
      <c r="E16" s="28">
        <f>D16*0.75</f>
        <v>0</v>
      </c>
      <c r="F16" s="44" t="s">
        <v>23</v>
      </c>
      <c r="G16" s="82"/>
      <c r="H16" s="46" t="s">
        <v>20</v>
      </c>
      <c r="I16" s="3">
        <f>50000*G16</f>
        <v>0</v>
      </c>
      <c r="J16" s="3">
        <f>IF(E16&gt;I16,I16,E16)</f>
        <v>0</v>
      </c>
      <c r="K16" s="51">
        <v>0.005</v>
      </c>
      <c r="L16" s="1" t="str">
        <f>IF(J16&gt;0,K16,"NULL")</f>
        <v>NULL</v>
      </c>
      <c r="M16" s="5"/>
      <c r="N16" s="5"/>
      <c r="O16" s="5"/>
    </row>
    <row r="17" spans="1:15" ht="55.5" customHeight="1">
      <c r="A17" s="12"/>
      <c r="B17" s="104" t="s">
        <v>29</v>
      </c>
      <c r="C17" s="105"/>
      <c r="D17" s="21"/>
      <c r="E17" s="28">
        <f>D17*0.75</f>
        <v>0</v>
      </c>
      <c r="F17" s="44" t="s">
        <v>18</v>
      </c>
      <c r="G17" s="31">
        <f>IF(D17=0,D17,H23)</f>
        <v>0</v>
      </c>
      <c r="H17" s="46" t="s">
        <v>43</v>
      </c>
      <c r="I17" s="3">
        <f>105*G17</f>
        <v>0</v>
      </c>
      <c r="J17" s="3">
        <f t="shared" si="0"/>
        <v>0</v>
      </c>
      <c r="K17" s="51">
        <v>0.005</v>
      </c>
      <c r="L17" s="1" t="str">
        <f t="shared" si="1"/>
        <v>NULL</v>
      </c>
      <c r="M17" s="75"/>
      <c r="N17" s="5"/>
      <c r="O17" s="5"/>
    </row>
    <row r="18" spans="1:15" ht="39.75" customHeight="1">
      <c r="A18" s="12"/>
      <c r="B18" s="104" t="s">
        <v>30</v>
      </c>
      <c r="C18" s="105"/>
      <c r="D18" s="21"/>
      <c r="E18" s="28">
        <f>D18*1</f>
        <v>0</v>
      </c>
      <c r="F18" s="44" t="s">
        <v>18</v>
      </c>
      <c r="G18" s="31">
        <f>IF(D18=0,D18,H23)</f>
        <v>0</v>
      </c>
      <c r="H18" s="46" t="s">
        <v>44</v>
      </c>
      <c r="I18" s="3">
        <f>160*G18</f>
        <v>0</v>
      </c>
      <c r="J18" s="3">
        <f t="shared" si="0"/>
        <v>0</v>
      </c>
      <c r="K18" s="51">
        <v>0.005</v>
      </c>
      <c r="L18" s="1" t="str">
        <f t="shared" si="1"/>
        <v>NULL</v>
      </c>
      <c r="M18" s="5"/>
      <c r="N18" s="5"/>
      <c r="O18" s="5"/>
    </row>
    <row r="19" spans="1:15" ht="32.25" customHeight="1" thickBot="1">
      <c r="A19" s="12"/>
      <c r="B19" s="120" t="s">
        <v>31</v>
      </c>
      <c r="C19" s="121"/>
      <c r="D19" s="32"/>
      <c r="E19" s="33">
        <f>D19*0.75</f>
        <v>0</v>
      </c>
      <c r="F19" s="43" t="s">
        <v>18</v>
      </c>
      <c r="G19" s="31">
        <f>IF(D19=0,D19,H23)</f>
        <v>0</v>
      </c>
      <c r="H19" s="47" t="s">
        <v>45</v>
      </c>
      <c r="I19" s="4">
        <f>95*G19</f>
        <v>0</v>
      </c>
      <c r="J19" s="4">
        <f t="shared" si="0"/>
        <v>0</v>
      </c>
      <c r="K19" s="50">
        <v>0.02</v>
      </c>
      <c r="L19" s="1" t="str">
        <f t="shared" si="1"/>
        <v>NULL</v>
      </c>
      <c r="M19" s="5"/>
      <c r="N19" s="5"/>
      <c r="O19" s="5"/>
    </row>
    <row r="20" spans="1:15" ht="19.5" customHeight="1" thickBot="1">
      <c r="A20" s="12"/>
      <c r="B20" s="94" t="s">
        <v>6</v>
      </c>
      <c r="C20" s="95"/>
      <c r="D20" s="25">
        <f>SUM(D11:D19)</f>
        <v>0</v>
      </c>
      <c r="E20" s="26">
        <f>ROUND(SUM(E11:E19),2)</f>
        <v>0</v>
      </c>
      <c r="F20" s="34"/>
      <c r="G20" s="29"/>
      <c r="H20" s="35"/>
      <c r="I20" s="27">
        <f>SUM(I11:I19)</f>
        <v>0</v>
      </c>
      <c r="J20" s="25">
        <f>ROUND(SUM(J11:J19),2)</f>
        <v>0</v>
      </c>
      <c r="K20" s="74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75" customHeight="1">
      <c r="B21" s="13"/>
      <c r="C21" s="15"/>
      <c r="G21" s="15"/>
      <c r="I21" s="19"/>
      <c r="K21" s="17"/>
    </row>
    <row r="22" spans="1:11" ht="17.25" customHeight="1" thickBot="1">
      <c r="A22" s="12"/>
      <c r="B22" s="102" t="s">
        <v>7</v>
      </c>
      <c r="C22" s="103"/>
      <c r="D22" s="100">
        <f>J20</f>
        <v>0</v>
      </c>
      <c r="E22" s="101"/>
      <c r="I22" s="76" t="s">
        <v>13</v>
      </c>
      <c r="J22" s="83"/>
      <c r="K22" s="83"/>
    </row>
    <row r="23" spans="1:11" ht="18" customHeight="1" thickBot="1">
      <c r="A23" s="12"/>
      <c r="B23" s="84" t="s">
        <v>8</v>
      </c>
      <c r="C23" s="85"/>
      <c r="D23" s="98">
        <v>0</v>
      </c>
      <c r="E23" s="99"/>
      <c r="F23" s="84" t="s">
        <v>36</v>
      </c>
      <c r="G23" s="85"/>
      <c r="H23" s="79"/>
      <c r="I23" s="86" t="s">
        <v>14</v>
      </c>
      <c r="J23" s="87"/>
      <c r="K23" s="53"/>
    </row>
    <row r="24" spans="1:11" ht="17.25" customHeight="1" thickBot="1">
      <c r="A24" s="12"/>
      <c r="B24" s="90"/>
      <c r="C24" s="91"/>
      <c r="D24" s="96" t="str">
        <f>IF(D23&lt;=D22,"VYHOVUJE","NEVYHOVUJE")</f>
        <v>VYHOVUJE</v>
      </c>
      <c r="E24" s="97"/>
      <c r="F24" s="88" t="s">
        <v>37</v>
      </c>
      <c r="G24" s="89"/>
      <c r="H24" s="77" t="e">
        <f>IF(SUM(J15:J19)/H23&lt;=800,"VYHOVUJE","NEVYHOVUJE")</f>
        <v>#DIV/0!</v>
      </c>
      <c r="J24" s="55"/>
      <c r="K24" s="56"/>
    </row>
    <row r="25" spans="1:11" ht="6.75" customHeight="1">
      <c r="A25" s="12"/>
      <c r="B25" s="57"/>
      <c r="C25" s="58"/>
      <c r="D25" s="59"/>
      <c r="E25" s="60"/>
      <c r="F25" s="54"/>
      <c r="G25" s="53"/>
      <c r="H25" s="53"/>
      <c r="I25" s="53"/>
      <c r="J25" s="61"/>
      <c r="K25" s="62"/>
    </row>
    <row r="26" spans="1:11" ht="15.75">
      <c r="A26" s="12"/>
      <c r="B26" s="63" t="s">
        <v>12</v>
      </c>
      <c r="C26" s="92" t="s">
        <v>33</v>
      </c>
      <c r="D26" s="92"/>
      <c r="E26" s="92"/>
      <c r="F26" s="92"/>
      <c r="G26" s="92"/>
      <c r="H26" s="92"/>
      <c r="I26" s="92"/>
      <c r="J26" s="61"/>
      <c r="K26" s="62"/>
    </row>
    <row r="27" spans="1:11" ht="15.75" customHeight="1">
      <c r="A27" s="12"/>
      <c r="B27" s="78"/>
      <c r="C27" s="92" t="s">
        <v>34</v>
      </c>
      <c r="D27" s="92"/>
      <c r="E27" s="92"/>
      <c r="F27" s="92"/>
      <c r="G27" s="92"/>
      <c r="H27" s="92"/>
      <c r="I27" s="119"/>
      <c r="J27" s="61"/>
      <c r="K27" s="62"/>
    </row>
    <row r="28" spans="1:11" ht="15.75" customHeight="1">
      <c r="A28" s="12"/>
      <c r="B28" s="78"/>
      <c r="C28" s="92" t="s">
        <v>38</v>
      </c>
      <c r="D28" s="92"/>
      <c r="E28" s="92"/>
      <c r="F28" s="92"/>
      <c r="G28" s="92"/>
      <c r="H28" s="92"/>
      <c r="I28" s="119"/>
      <c r="J28" s="64"/>
      <c r="K28" s="65"/>
    </row>
    <row r="29" spans="1:11" ht="27" customHeight="1">
      <c r="A29" s="12"/>
      <c r="C29" s="92" t="s">
        <v>35</v>
      </c>
      <c r="D29" s="92"/>
      <c r="E29" s="92"/>
      <c r="F29" s="92"/>
      <c r="G29" s="92"/>
      <c r="H29" s="92"/>
      <c r="I29" s="92"/>
      <c r="J29" s="92"/>
      <c r="K29" s="92"/>
    </row>
    <row r="30" spans="1:11" s="23" customFormat="1" ht="15.75">
      <c r="A30" s="66"/>
      <c r="B30" s="67"/>
      <c r="C30" s="68"/>
      <c r="D30" s="59"/>
      <c r="E30" s="60"/>
      <c r="F30" s="69"/>
      <c r="G30" s="67"/>
      <c r="H30" s="67"/>
      <c r="I30" s="67"/>
      <c r="J30" s="67"/>
      <c r="K30" s="67"/>
    </row>
    <row r="31" spans="1:11" s="23" customFormat="1" ht="15.75">
      <c r="A31" s="66"/>
      <c r="B31" s="67"/>
      <c r="C31" s="68"/>
      <c r="D31" s="59"/>
      <c r="E31" s="60"/>
      <c r="F31" s="69"/>
      <c r="G31" s="67"/>
      <c r="H31" s="67"/>
      <c r="I31" s="67"/>
      <c r="J31" s="67"/>
      <c r="K31" s="67"/>
    </row>
    <row r="32" spans="1:11" s="23" customFormat="1" ht="15.75">
      <c r="A32" s="66"/>
      <c r="B32" s="67"/>
      <c r="C32" s="68"/>
      <c r="D32" s="59"/>
      <c r="E32" s="60"/>
      <c r="F32" s="69"/>
      <c r="G32" s="67"/>
      <c r="H32" s="67"/>
      <c r="I32" s="67"/>
      <c r="J32" s="67"/>
      <c r="K32" s="67"/>
    </row>
    <row r="33" spans="1:11" s="23" customFormat="1" ht="15.75">
      <c r="A33" s="66"/>
      <c r="B33" s="67"/>
      <c r="C33" s="68"/>
      <c r="D33" s="59"/>
      <c r="E33" s="60"/>
      <c r="F33" s="69"/>
      <c r="G33" s="67"/>
      <c r="H33" s="67"/>
      <c r="I33" s="67"/>
      <c r="J33" s="67"/>
      <c r="K33" s="67"/>
    </row>
    <row r="34" spans="1:11" s="23" customFormat="1" ht="15.75">
      <c r="A34" s="66"/>
      <c r="B34" s="67"/>
      <c r="C34" s="68"/>
      <c r="D34" s="59"/>
      <c r="E34" s="60"/>
      <c r="F34" s="69"/>
      <c r="G34" s="67"/>
      <c r="H34" s="67"/>
      <c r="I34" s="67"/>
      <c r="J34" s="67"/>
      <c r="K34" s="67"/>
    </row>
    <row r="35" spans="1:11" s="23" customFormat="1" ht="15.75">
      <c r="A35" s="66"/>
      <c r="B35" s="67"/>
      <c r="C35" s="68"/>
      <c r="D35" s="59"/>
      <c r="E35" s="60"/>
      <c r="F35" s="69"/>
      <c r="G35" s="67"/>
      <c r="H35" s="67"/>
      <c r="I35" s="67"/>
      <c r="J35" s="67"/>
      <c r="K35" s="67"/>
    </row>
    <row r="36" spans="1:11" s="23" customFormat="1" ht="15.75">
      <c r="A36" s="66"/>
      <c r="B36" s="67"/>
      <c r="C36" s="68"/>
      <c r="D36" s="59"/>
      <c r="E36" s="60"/>
      <c r="F36" s="69"/>
      <c r="G36" s="67"/>
      <c r="H36" s="67"/>
      <c r="I36" s="67"/>
      <c r="J36" s="67"/>
      <c r="K36" s="67"/>
    </row>
    <row r="37" spans="1:11" s="23" customFormat="1" ht="15.75">
      <c r="A37" s="66"/>
      <c r="B37" s="67"/>
      <c r="C37" s="68"/>
      <c r="D37" s="59"/>
      <c r="E37" s="60"/>
      <c r="F37" s="69"/>
      <c r="G37" s="67"/>
      <c r="H37" s="67"/>
      <c r="I37" s="67"/>
      <c r="J37" s="67"/>
      <c r="K37" s="67"/>
    </row>
    <row r="38" spans="1:11" ht="15.75">
      <c r="A38" s="12"/>
      <c r="B38" s="57"/>
      <c r="C38" s="58"/>
      <c r="D38" s="59"/>
      <c r="E38" s="60"/>
      <c r="F38" s="54"/>
      <c r="G38" s="53"/>
      <c r="H38" s="53"/>
      <c r="I38" s="53"/>
      <c r="J38" s="53"/>
      <c r="K38" s="53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password="F34D" sheet="1"/>
  <mergeCells count="36">
    <mergeCell ref="C28:I28"/>
    <mergeCell ref="C29:K29"/>
    <mergeCell ref="C27:I27"/>
    <mergeCell ref="B19:C19"/>
    <mergeCell ref="B3:C4"/>
    <mergeCell ref="B13:C14"/>
    <mergeCell ref="D5:H5"/>
    <mergeCell ref="B15:C15"/>
    <mergeCell ref="B10:C10"/>
    <mergeCell ref="F10:G10"/>
    <mergeCell ref="D7:J7"/>
    <mergeCell ref="I13:I14"/>
    <mergeCell ref="J13:J14"/>
    <mergeCell ref="B9:K9"/>
    <mergeCell ref="H10:I10"/>
    <mergeCell ref="B12:C12"/>
    <mergeCell ref="B11:C11"/>
    <mergeCell ref="H13:H14"/>
    <mergeCell ref="K13:K14"/>
    <mergeCell ref="D13:D14"/>
    <mergeCell ref="E13:E14"/>
    <mergeCell ref="B20:C20"/>
    <mergeCell ref="D24:E24"/>
    <mergeCell ref="D23:E23"/>
    <mergeCell ref="D22:E22"/>
    <mergeCell ref="B22:C22"/>
    <mergeCell ref="B16:C16"/>
    <mergeCell ref="B17:C17"/>
    <mergeCell ref="B18:C18"/>
    <mergeCell ref="J22:K22"/>
    <mergeCell ref="B23:C23"/>
    <mergeCell ref="I23:J23"/>
    <mergeCell ref="F24:G24"/>
    <mergeCell ref="B24:C24"/>
    <mergeCell ref="C26:I26"/>
    <mergeCell ref="F23:G23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&amp;L&amp;9&amp;K00-039ŠFRB_ŽIADOSŤ O POSKYTNUTIE PODPORY_OBN - Obec/Samosprávny kraj_02_2022&amp;RTlačivo platí od 1.2.2022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Faktorová Zuzana</cp:lastModifiedBy>
  <cp:lastPrinted>2021-02-08T10:38:15Z</cp:lastPrinted>
  <dcterms:created xsi:type="dcterms:W3CDTF">2013-09-03T05:50:59Z</dcterms:created>
  <dcterms:modified xsi:type="dcterms:W3CDTF">2022-01-31T11:50:15Z</dcterms:modified>
  <cp:category/>
  <cp:version/>
  <cp:contentType/>
  <cp:contentStatus/>
</cp:coreProperties>
</file>