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885" yWindow="65416" windowWidth="19725" windowHeight="11760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plán'!$A$1:$AV$59</definedName>
  </definedNames>
  <calcPr calcId="191029"/>
  <extLst/>
</workbook>
</file>

<file path=xl/sharedStrings.xml><?xml version="1.0" encoding="utf-8"?>
<sst xmlns="http://schemas.openxmlformats.org/spreadsheetml/2006/main" count="233" uniqueCount="170">
  <si>
    <t>ks</t>
  </si>
  <si>
    <t>m2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</si>
  <si>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</si>
  <si>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</si>
  <si>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</si>
  <si>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</si>
  <si>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</si>
  <si>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</si>
  <si>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</si>
  <si>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</si>
  <si>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</si>
  <si>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</si>
  <si>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</si>
  <si>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</si>
  <si>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</si>
  <si>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</si>
  <si>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</si>
  <si>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</si>
  <si>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</si>
  <si>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</si>
  <si>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</si>
  <si>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</si>
  <si>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</si>
  <si>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</si>
  <si>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</si>
  <si>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</si>
  <si>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</si>
  <si>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</si>
  <si>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</si>
  <si>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</si>
  <si>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</si>
  <si>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</si>
  <si>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</si>
  <si>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</si>
  <si>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</si>
  <si>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</si>
  <si>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</si>
  <si>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</si>
  <si>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</si>
  <si>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</si>
  <si>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</si>
  <si>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</si>
  <si>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</si>
  <si>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</si>
  <si>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</si>
  <si>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</si>
  <si>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</si>
  <si>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</si>
  <si>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</si>
  <si>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</si>
  <si>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</si>
  <si>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</si>
  <si>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</si>
  <si>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</si>
  <si>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</si>
  <si>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</si>
  <si>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</si>
  <si>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</si>
  <si>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</si>
  <si>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</si>
  <si>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</si>
  <si>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</si>
  <si>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</si>
  <si>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</si>
  <si>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</si>
  <si>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</si>
  <si>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</si>
  <si>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</si>
  <si>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</si>
  <si>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</si>
  <si>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</si>
  <si>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</si>
  <si>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</si>
  <si>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</si>
  <si>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</si>
  <si>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</si>
  <si>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</si>
  <si>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</si>
  <si>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</si>
  <si>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</si>
  <si>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</si>
  <si>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</si>
  <si>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</si>
  <si>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</si>
  <si>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</si>
  <si>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</si>
  <si>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</si>
  <si>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</si>
  <si>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</si>
  <si>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</si>
  <si>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</si>
  <si>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</si>
  <si>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</si>
  <si>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</si>
  <si>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</si>
  <si>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</si>
  <si>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</si>
  <si>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</si>
  <si>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</si>
  <si>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</si>
  <si>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</si>
  <si>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</si>
  <si>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</si>
  <si>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</si>
  <si>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</si>
  <si>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</si>
  <si>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</si>
  <si>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</si>
  <si>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</si>
  <si>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</si>
  <si>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</si>
  <si>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</si>
  <si>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</si>
  <si>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</si>
  <si>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</si>
  <si>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</si>
  <si>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</si>
  <si>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</si>
  <si>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</si>
  <si>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</si>
  <si>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</si>
  <si>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</si>
  <si>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</si>
  <si>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</si>
  <si>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</si>
  <si>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</si>
  <si>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</si>
  <si>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</si>
  <si>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</si>
  <si>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referenčná hodnota 78</t>
  </si>
  <si>
    <t>referenčná hodnota 40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</si>
  <si>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</si>
  <si>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</si>
  <si>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</si>
  <si>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</si>
  <si>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</si>
  <si>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</si>
  <si>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</si>
  <si>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</si>
  <si>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</si>
  <si>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</si>
  <si>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</si>
  <si>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</si>
  <si>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</si>
  <si>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</si>
  <si>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</si>
  <si>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</si>
  <si>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</si>
  <si>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</si>
  <si>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</si>
  <si>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</si>
  <si>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</si>
  <si>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</si>
  <si>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</si>
  <si>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</si>
  <si>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</si>
  <si>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>(10) 2 % = akceptovateľná miera ročnej indexácie nákladov pri jednotlivých položkách</t>
  </si>
  <si>
    <t>(11) Debet Service Coverage Ratio - ukazovateľ krytia dlhovej služby; výpočet: (VH po zdanení +  výdavky, kde nedochádza k úhrade finančných prostriedkov + úroky)/(dlhová služba)</t>
  </si>
  <si>
    <t>2% p.a. (10)</t>
  </si>
  <si>
    <t>DSCR(11)</t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</si>
  <si>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</si>
  <si>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</si>
  <si>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</si>
  <si>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</si>
  <si>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</si>
  <si>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</si>
  <si>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</si>
  <si>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</si>
  <si>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</si>
  <si>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Príloha č.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</si>
</sst>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1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1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14" fillId="0" borderId="3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12" borderId="31" xfId="0" applyFont="1" applyFill="1" applyBorder="1" applyAlignment="1">
      <alignment vertical="center"/>
    </xf>
    <xf numFmtId="164" fontId="3" fillId="12" borderId="32" xfId="0" applyNumberFormat="1" applyFont="1" applyFill="1" applyBorder="1" applyAlignment="1">
      <alignment horizontal="center" vertical="center"/>
    </xf>
    <xf numFmtId="1" fontId="0" fillId="12" borderId="33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9"/>
  <sheetViews>
    <sheetView tabSelected="1" zoomScaleSheetLayoutView="100" workbookViewId="0" topLeftCell="A1">
      <selection activeCell="C6" sqref="C6"/>
    </sheetView>
  </sheetViews>
  <sheetFormatPr defaultColWidth="4.57421875" defaultRowHeight="15"/>
  <cols>
    <col min="1" max="1" width="54.28125" style="40" customWidth="1"/>
    <col min="2" max="2" width="11.28125" style="84" customWidth="1"/>
    <col min="3" max="32" width="12.57421875" style="40" customWidth="1"/>
    <col min="33" max="33" width="14.00390625" style="40" customWidth="1"/>
    <col min="34" max="34" width="13.7109375" style="40" bestFit="1" customWidth="1"/>
    <col min="35" max="48" width="12.57421875" style="40" customWidth="1"/>
    <col min="49" max="16384" width="4.57421875" style="40" customWidth="1"/>
  </cols>
  <sheetData>
    <row r="1" spans="1:48" ht="30.75" thickBot="1">
      <c r="A1" s="78" t="s">
        <v>169</v>
      </c>
      <c r="B1" s="128" t="s">
        <v>164</v>
      </c>
      <c r="C1" s="120" t="s">
        <v>104</v>
      </c>
      <c r="D1" s="169" t="s">
        <v>105</v>
      </c>
      <c r="E1" s="170"/>
      <c r="F1" s="170"/>
      <c r="G1" s="171"/>
      <c r="H1" s="134"/>
      <c r="I1" s="135"/>
      <c r="J1" s="135"/>
      <c r="K1" s="135"/>
      <c r="L1" s="135"/>
      <c r="M1" s="135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>
      <c r="A2" s="119" t="s">
        <v>117</v>
      </c>
      <c r="B2" s="129" t="s">
        <v>0</v>
      </c>
      <c r="C2" s="121"/>
      <c r="D2" s="174"/>
      <c r="E2" s="175"/>
      <c r="F2" s="175"/>
      <c r="G2" s="176"/>
      <c r="H2" s="38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>
      <c r="A3" s="86" t="s">
        <v>118</v>
      </c>
      <c r="B3" s="112" t="s">
        <v>1</v>
      </c>
      <c r="C3" s="122"/>
      <c r="D3" s="166"/>
      <c r="E3" s="167"/>
      <c r="F3" s="167"/>
      <c r="G3" s="168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7" ht="15" customHeight="1">
      <c r="A4" s="86" t="s">
        <v>119</v>
      </c>
      <c r="B4" s="112" t="s">
        <v>1</v>
      </c>
      <c r="C4" s="123"/>
      <c r="D4" s="166"/>
      <c r="E4" s="167"/>
      <c r="F4" s="167"/>
      <c r="G4" s="168"/>
      <c r="H4" s="172" t="s">
        <v>111</v>
      </c>
      <c r="I4" s="173"/>
      <c r="J4" s="173"/>
      <c r="K4" s="173"/>
      <c r="L4" s="173"/>
      <c r="N4" s="157">
        <v>35</v>
      </c>
      <c r="P4" s="77"/>
      <c r="Q4" s="156" t="s">
        <v>114</v>
      </c>
      <c r="R4" s="156"/>
      <c r="S4" s="156"/>
      <c r="T4" s="156"/>
      <c r="U4" s="156"/>
      <c r="AE4" s="157">
        <v>35</v>
      </c>
      <c r="AG4" s="156" t="s">
        <v>114</v>
      </c>
      <c r="AH4" s="156"/>
      <c r="AI4" s="156"/>
      <c r="AJ4" s="156"/>
      <c r="AK4" s="156"/>
      <c r="AU4" s="157">
        <v>35</v>
      </c>
    </row>
    <row r="5" spans="1:47" ht="15" customHeight="1" thickBot="1">
      <c r="A5" s="86" t="s">
        <v>120</v>
      </c>
      <c r="B5" s="112"/>
      <c r="C5" s="122"/>
      <c r="D5" s="166"/>
      <c r="E5" s="167"/>
      <c r="F5" s="167"/>
      <c r="G5" s="168"/>
      <c r="H5" s="172"/>
      <c r="I5" s="173"/>
      <c r="J5" s="173"/>
      <c r="K5" s="173"/>
      <c r="L5" s="173"/>
      <c r="M5" s="136" t="s">
        <v>109</v>
      </c>
      <c r="N5" s="158"/>
      <c r="Q5" s="156"/>
      <c r="R5" s="156"/>
      <c r="S5" s="156"/>
      <c r="T5" s="156"/>
      <c r="U5" s="156"/>
      <c r="AD5" s="152" t="s">
        <v>109</v>
      </c>
      <c r="AE5" s="158"/>
      <c r="AG5" s="156"/>
      <c r="AH5" s="156"/>
      <c r="AI5" s="156"/>
      <c r="AJ5" s="156"/>
      <c r="AK5" s="156"/>
      <c r="AT5" s="152" t="s">
        <v>109</v>
      </c>
      <c r="AU5" s="158"/>
    </row>
    <row r="6" spans="1:48" ht="15" customHeight="1">
      <c r="A6" s="86" t="s">
        <v>121</v>
      </c>
      <c r="B6" s="112" t="s">
        <v>3</v>
      </c>
      <c r="C6" s="123"/>
      <c r="D6" s="166"/>
      <c r="E6" s="167"/>
      <c r="F6" s="167"/>
      <c r="G6" s="168"/>
      <c r="N6" s="77"/>
      <c r="Q6" s="137" t="s">
        <v>115</v>
      </c>
      <c r="R6" s="135"/>
      <c r="S6" s="135"/>
      <c r="T6" s="135"/>
      <c r="U6" s="135"/>
      <c r="AF6" s="77"/>
      <c r="AG6" s="137" t="s">
        <v>115</v>
      </c>
      <c r="AH6" s="135"/>
      <c r="AI6" s="135"/>
      <c r="AJ6" s="135"/>
      <c r="AK6" s="135"/>
      <c r="AV6" s="77"/>
    </row>
    <row r="7" spans="2:48" ht="15" customHeight="1" thickBot="1">
      <c r="B7" s="40"/>
      <c r="N7" s="77"/>
      <c r="Z7" s="137"/>
      <c r="AA7" s="135"/>
      <c r="AB7" s="135"/>
      <c r="AC7" s="135"/>
      <c r="AD7" s="135"/>
      <c r="AF7" s="77"/>
      <c r="AP7" s="137"/>
      <c r="AQ7" s="135"/>
      <c r="AR7" s="135"/>
      <c r="AS7" s="135"/>
      <c r="AT7" s="135"/>
      <c r="AV7" s="77"/>
    </row>
    <row r="8" spans="1:47" ht="15" customHeight="1">
      <c r="A8" s="88" t="s">
        <v>141</v>
      </c>
      <c r="B8" s="112" t="s">
        <v>25</v>
      </c>
      <c r="C8" s="122"/>
      <c r="D8" s="166" t="s">
        <v>18</v>
      </c>
      <c r="E8" s="167"/>
      <c r="F8" s="167"/>
      <c r="G8" s="168"/>
      <c r="N8" s="157"/>
      <c r="Z8" s="135"/>
      <c r="AA8" s="135"/>
      <c r="AB8" s="135"/>
      <c r="AC8" s="135"/>
      <c r="AE8" s="157">
        <f>N8</f>
        <v>0</v>
      </c>
      <c r="AP8" s="135"/>
      <c r="AQ8" s="135"/>
      <c r="AR8" s="135"/>
      <c r="AS8" s="135"/>
      <c r="AU8" s="157">
        <f>N8</f>
        <v>0</v>
      </c>
    </row>
    <row r="9" spans="1:47" ht="15" customHeight="1" thickBot="1">
      <c r="A9" s="88" t="s">
        <v>142</v>
      </c>
      <c r="B9" s="112" t="s">
        <v>29</v>
      </c>
      <c r="C9" s="122"/>
      <c r="D9" s="166" t="s">
        <v>116</v>
      </c>
      <c r="E9" s="167"/>
      <c r="F9" s="167"/>
      <c r="G9" s="168"/>
      <c r="M9" s="39" t="s">
        <v>110</v>
      </c>
      <c r="N9" s="158"/>
      <c r="AC9"/>
      <c r="AD9" s="153" t="s">
        <v>110</v>
      </c>
      <c r="AE9" s="158"/>
      <c r="AT9" s="153" t="s">
        <v>110</v>
      </c>
      <c r="AU9" s="158"/>
    </row>
    <row r="10" spans="1:48" ht="15" customHeight="1">
      <c r="A10" s="88" t="s">
        <v>143</v>
      </c>
      <c r="B10" s="112" t="s">
        <v>29</v>
      </c>
      <c r="C10" s="124"/>
      <c r="D10" s="166" t="s">
        <v>70</v>
      </c>
      <c r="E10" s="167"/>
      <c r="F10" s="167"/>
      <c r="G10" s="168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7" ht="15" customHeight="1">
      <c r="A11" s="88" t="s">
        <v>144</v>
      </c>
      <c r="B11" s="112" t="s">
        <v>30</v>
      </c>
      <c r="C11" s="122"/>
      <c r="D11" s="166" t="s">
        <v>130</v>
      </c>
      <c r="E11" s="167"/>
      <c r="F11" s="167"/>
      <c r="G11" s="168"/>
    </row>
    <row r="12" spans="1:7" ht="15" customHeight="1">
      <c r="A12" s="88" t="s">
        <v>145</v>
      </c>
      <c r="B12" s="112" t="s">
        <v>30</v>
      </c>
      <c r="C12" s="122"/>
      <c r="D12" s="166" t="s">
        <v>129</v>
      </c>
      <c r="E12" s="167"/>
      <c r="F12" s="167"/>
      <c r="G12" s="168"/>
    </row>
    <row r="13" spans="1:7" ht="30" customHeight="1">
      <c r="A13" s="88" t="s">
        <v>146</v>
      </c>
      <c r="B13" s="112" t="s">
        <v>29</v>
      </c>
      <c r="C13" s="125"/>
      <c r="D13" s="163" t="s">
        <v>58</v>
      </c>
      <c r="E13" s="164"/>
      <c r="F13" s="164"/>
      <c r="G13" s="165"/>
    </row>
    <row r="14" spans="1:7" ht="15.75" thickBot="1">
      <c r="A14" s="86" t="s">
        <v>147</v>
      </c>
      <c r="B14" s="112" t="s">
        <v>3</v>
      </c>
      <c r="C14" s="126"/>
      <c r="D14" s="166"/>
      <c r="E14" s="167"/>
      <c r="F14" s="167"/>
      <c r="G14" s="168"/>
    </row>
    <row r="15" ht="15.75" thickBot="1">
      <c r="B15" s="40"/>
    </row>
    <row r="16" spans="1:7" ht="15.75" thickBot="1">
      <c r="A16" s="86" t="s">
        <v>148</v>
      </c>
      <c r="B16" s="130" t="s">
        <v>3</v>
      </c>
      <c r="C16" s="127"/>
      <c r="D16" s="166"/>
      <c r="E16" s="167"/>
      <c r="F16" s="167"/>
      <c r="G16" s="168"/>
    </row>
    <row r="17" spans="1:7" ht="15">
      <c r="A17" s="86" t="s">
        <v>149</v>
      </c>
      <c r="B17" s="130" t="s">
        <v>3</v>
      </c>
      <c r="C17" s="123"/>
      <c r="D17" s="166"/>
      <c r="E17" s="167"/>
      <c r="F17" s="167"/>
      <c r="G17" s="168"/>
    </row>
    <row r="18" spans="1:3" ht="15" customHeight="1">
      <c r="A18" s="42"/>
      <c r="B18" s="79"/>
      <c r="C18" s="43"/>
    </row>
    <row r="19" spans="1:3" ht="19.5" thickBot="1">
      <c r="A19" s="141" t="s">
        <v>2</v>
      </c>
      <c r="B19" s="80"/>
      <c r="C19" s="76"/>
    </row>
    <row r="20" spans="1:42" ht="15">
      <c r="A20" s="85"/>
      <c r="B20" s="111"/>
      <c r="C20" s="97" t="s">
        <v>73</v>
      </c>
      <c r="D20" s="62" t="s">
        <v>74</v>
      </c>
      <c r="E20" s="62" t="s">
        <v>75</v>
      </c>
      <c r="F20" s="62" t="s">
        <v>76</v>
      </c>
      <c r="G20" s="62" t="s">
        <v>77</v>
      </c>
      <c r="H20" s="62" t="s">
        <v>78</v>
      </c>
      <c r="I20" s="62" t="s">
        <v>79</v>
      </c>
      <c r="J20" s="62" t="s">
        <v>80</v>
      </c>
      <c r="K20" s="62" t="s">
        <v>81</v>
      </c>
      <c r="L20" s="62" t="s">
        <v>82</v>
      </c>
      <c r="M20" s="62" t="s">
        <v>83</v>
      </c>
      <c r="N20" s="62" t="s">
        <v>84</v>
      </c>
      <c r="O20" s="62" t="s">
        <v>85</v>
      </c>
      <c r="P20" s="62" t="s">
        <v>86</v>
      </c>
      <c r="Q20" s="62" t="s">
        <v>87</v>
      </c>
      <c r="R20" s="62" t="s">
        <v>88</v>
      </c>
      <c r="S20" s="62" t="s">
        <v>89</v>
      </c>
      <c r="T20" s="62" t="s">
        <v>90</v>
      </c>
      <c r="U20" s="62" t="s">
        <v>91</v>
      </c>
      <c r="V20" s="62" t="s">
        <v>92</v>
      </c>
      <c r="W20" s="62" t="s">
        <v>93</v>
      </c>
      <c r="X20" s="62" t="s">
        <v>94</v>
      </c>
      <c r="Y20" s="62" t="s">
        <v>95</v>
      </c>
      <c r="Z20" s="62" t="s">
        <v>96</v>
      </c>
      <c r="AA20" s="62" t="s">
        <v>97</v>
      </c>
      <c r="AB20" s="62" t="s">
        <v>98</v>
      </c>
      <c r="AC20" s="62" t="s">
        <v>99</v>
      </c>
      <c r="AD20" s="62" t="s">
        <v>100</v>
      </c>
      <c r="AE20" s="62" t="s">
        <v>101</v>
      </c>
      <c r="AF20" s="63" t="s">
        <v>102</v>
      </c>
      <c r="AG20" s="63" t="s">
        <v>131</v>
      </c>
      <c r="AH20" s="63" t="s">
        <v>132</v>
      </c>
      <c r="AI20" s="63" t="s">
        <v>133</v>
      </c>
      <c r="AJ20" s="63" t="s">
        <v>134</v>
      </c>
      <c r="AK20" s="63" t="s">
        <v>135</v>
      </c>
      <c r="AL20" s="63" t="s">
        <v>136</v>
      </c>
      <c r="AM20" s="63" t="s">
        <v>137</v>
      </c>
      <c r="AN20" s="63" t="s">
        <v>138</v>
      </c>
      <c r="AO20" s="63" t="s">
        <v>139</v>
      </c>
      <c r="AP20" s="63" t="s">
        <v>140</v>
      </c>
    </row>
    <row r="21" spans="1:42" ht="15">
      <c r="A21" s="86" t="s">
        <v>122</v>
      </c>
      <c r="B21" s="112"/>
      <c r="C21" s="98">
        <f>SUM($C$3*$C$9)</f>
        <v>0</v>
      </c>
      <c r="D21" s="44">
        <f aca="true" t="shared" si="0" ref="D21:AP21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  <c r="AG21" s="64">
        <f t="shared" si="0"/>
        <v>0</v>
      </c>
      <c r="AH21" s="64">
        <f t="shared" si="0"/>
        <v>0</v>
      </c>
      <c r="AI21" s="64">
        <f t="shared" si="0"/>
        <v>0</v>
      </c>
      <c r="AJ21" s="64">
        <f t="shared" si="0"/>
        <v>0</v>
      </c>
      <c r="AK21" s="64">
        <f t="shared" si="0"/>
        <v>0</v>
      </c>
      <c r="AL21" s="64">
        <f t="shared" si="0"/>
        <v>0</v>
      </c>
      <c r="AM21" s="64">
        <f t="shared" si="0"/>
        <v>0</v>
      </c>
      <c r="AN21" s="64">
        <f t="shared" si="0"/>
        <v>0</v>
      </c>
      <c r="AO21" s="64">
        <f t="shared" si="0"/>
        <v>0</v>
      </c>
      <c r="AP21" s="64">
        <f t="shared" si="0"/>
        <v>0</v>
      </c>
    </row>
    <row r="22" spans="1:42" ht="30">
      <c r="A22" s="87" t="s">
        <v>123</v>
      </c>
      <c r="B22" s="113"/>
      <c r="C22" s="98">
        <f>SUM($C$8*C21)</f>
        <v>0</v>
      </c>
      <c r="D22" s="44">
        <f>SUM($C$8*D21)</f>
        <v>0</v>
      </c>
      <c r="E22" s="44">
        <f aca="true" t="shared" si="1" ref="E22:AP22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  <c r="AG22" s="64">
        <f t="shared" si="1"/>
        <v>0</v>
      </c>
      <c r="AH22" s="64">
        <f t="shared" si="1"/>
        <v>0</v>
      </c>
      <c r="AI22" s="64">
        <f t="shared" si="1"/>
        <v>0</v>
      </c>
      <c r="AJ22" s="64">
        <f t="shared" si="1"/>
        <v>0</v>
      </c>
      <c r="AK22" s="64">
        <f t="shared" si="1"/>
        <v>0</v>
      </c>
      <c r="AL22" s="64">
        <f t="shared" si="1"/>
        <v>0</v>
      </c>
      <c r="AM22" s="64">
        <f t="shared" si="1"/>
        <v>0</v>
      </c>
      <c r="AN22" s="64">
        <f t="shared" si="1"/>
        <v>0</v>
      </c>
      <c r="AO22" s="64">
        <f t="shared" si="1"/>
        <v>0</v>
      </c>
      <c r="AP22" s="64">
        <f t="shared" si="1"/>
        <v>0</v>
      </c>
    </row>
    <row r="23" spans="1:42" ht="9" customHeight="1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15">
      <c r="A24" s="88" t="s">
        <v>124</v>
      </c>
      <c r="B24" s="112" t="s">
        <v>158</v>
      </c>
      <c r="C24" s="99">
        <f>SUM(C10*C3)</f>
        <v>0</v>
      </c>
      <c r="D24" s="47">
        <f>SUM(C24*0.02+C24)</f>
        <v>0</v>
      </c>
      <c r="E24" s="47">
        <f aca="true" t="shared" si="2" ref="E24:AF24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65">
        <f aca="true" t="shared" si="3" ref="AG24:AG27">SUM(AF24*0.02+AF24)</f>
        <v>0</v>
      </c>
      <c r="AH24" s="65">
        <f aca="true" t="shared" si="4" ref="AH24:AH27">SUM(AG24*0.02+AG24)</f>
        <v>0</v>
      </c>
      <c r="AI24" s="65">
        <f aca="true" t="shared" si="5" ref="AI24:AI27">SUM(AH24*0.02+AH24)</f>
        <v>0</v>
      </c>
      <c r="AJ24" s="65">
        <f aca="true" t="shared" si="6" ref="AJ24:AJ27">SUM(AI24*0.02+AI24)</f>
        <v>0</v>
      </c>
      <c r="AK24" s="65">
        <f aca="true" t="shared" si="7" ref="AK24:AK27">SUM(AJ24*0.02+AJ24)</f>
        <v>0</v>
      </c>
      <c r="AL24" s="65">
        <f aca="true" t="shared" si="8" ref="AL24:AL27">SUM(AK24*0.02+AK24)</f>
        <v>0</v>
      </c>
      <c r="AM24" s="65">
        <f aca="true" t="shared" si="9" ref="AM24:AM27">SUM(AL24*0.02+AL24)</f>
        <v>0</v>
      </c>
      <c r="AN24" s="65">
        <f aca="true" t="shared" si="10" ref="AN24:AN27">SUM(AM24*0.02+AM24)</f>
        <v>0</v>
      </c>
      <c r="AO24" s="65">
        <f aca="true" t="shared" si="11" ref="AO24:AO27">SUM(AN24*0.02+AN24)</f>
        <v>0</v>
      </c>
      <c r="AP24" s="65">
        <f aca="true" t="shared" si="12" ref="AP24:AP27">SUM(AO24*0.02+AO24)</f>
        <v>0</v>
      </c>
    </row>
    <row r="25" spans="1:42" ht="15">
      <c r="A25" s="88" t="s">
        <v>125</v>
      </c>
      <c r="B25" s="112" t="s">
        <v>158</v>
      </c>
      <c r="C25" s="99">
        <f>SUM(C11*C2)</f>
        <v>0</v>
      </c>
      <c r="D25" s="47">
        <f>SUM(C25*0.02+C25)</f>
        <v>0</v>
      </c>
      <c r="E25" s="47">
        <f aca="true" t="shared" si="13" ref="E25:AF25">SUM(D25*0.02+D25)</f>
        <v>0</v>
      </c>
      <c r="F25" s="47">
        <f t="shared" si="13"/>
        <v>0</v>
      </c>
      <c r="G25" s="47">
        <f t="shared" si="13"/>
        <v>0</v>
      </c>
      <c r="H25" s="47">
        <f t="shared" si="13"/>
        <v>0</v>
      </c>
      <c r="I25" s="47">
        <f t="shared" si="13"/>
        <v>0</v>
      </c>
      <c r="J25" s="47">
        <f t="shared" si="13"/>
        <v>0</v>
      </c>
      <c r="K25" s="47">
        <f t="shared" si="13"/>
        <v>0</v>
      </c>
      <c r="L25" s="47">
        <f t="shared" si="13"/>
        <v>0</v>
      </c>
      <c r="M25" s="47">
        <f t="shared" si="13"/>
        <v>0</v>
      </c>
      <c r="N25" s="47">
        <f t="shared" si="13"/>
        <v>0</v>
      </c>
      <c r="O25" s="47">
        <f t="shared" si="13"/>
        <v>0</v>
      </c>
      <c r="P25" s="47">
        <f t="shared" si="13"/>
        <v>0</v>
      </c>
      <c r="Q25" s="47">
        <f t="shared" si="13"/>
        <v>0</v>
      </c>
      <c r="R25" s="47">
        <f t="shared" si="13"/>
        <v>0</v>
      </c>
      <c r="S25" s="47">
        <f t="shared" si="13"/>
        <v>0</v>
      </c>
      <c r="T25" s="47">
        <f t="shared" si="13"/>
        <v>0</v>
      </c>
      <c r="U25" s="47">
        <f t="shared" si="13"/>
        <v>0</v>
      </c>
      <c r="V25" s="47">
        <f t="shared" si="13"/>
        <v>0</v>
      </c>
      <c r="W25" s="47">
        <f t="shared" si="13"/>
        <v>0</v>
      </c>
      <c r="X25" s="47">
        <f t="shared" si="13"/>
        <v>0</v>
      </c>
      <c r="Y25" s="47">
        <f t="shared" si="13"/>
        <v>0</v>
      </c>
      <c r="Z25" s="47">
        <f t="shared" si="13"/>
        <v>0</v>
      </c>
      <c r="AA25" s="47">
        <f t="shared" si="13"/>
        <v>0</v>
      </c>
      <c r="AB25" s="47">
        <f t="shared" si="13"/>
        <v>0</v>
      </c>
      <c r="AC25" s="47">
        <f t="shared" si="13"/>
        <v>0</v>
      </c>
      <c r="AD25" s="47">
        <f t="shared" si="13"/>
        <v>0</v>
      </c>
      <c r="AE25" s="47">
        <f t="shared" si="13"/>
        <v>0</v>
      </c>
      <c r="AF25" s="65">
        <f t="shared" si="13"/>
        <v>0</v>
      </c>
      <c r="AG25" s="65">
        <f t="shared" si="3"/>
        <v>0</v>
      </c>
      <c r="AH25" s="65">
        <f t="shared" si="4"/>
        <v>0</v>
      </c>
      <c r="AI25" s="65">
        <f t="shared" si="5"/>
        <v>0</v>
      </c>
      <c r="AJ25" s="65">
        <f t="shared" si="6"/>
        <v>0</v>
      </c>
      <c r="AK25" s="65">
        <f t="shared" si="7"/>
        <v>0</v>
      </c>
      <c r="AL25" s="65">
        <f t="shared" si="8"/>
        <v>0</v>
      </c>
      <c r="AM25" s="65">
        <f t="shared" si="9"/>
        <v>0</v>
      </c>
      <c r="AN25" s="65">
        <f t="shared" si="10"/>
        <v>0</v>
      </c>
      <c r="AO25" s="65">
        <f t="shared" si="11"/>
        <v>0</v>
      </c>
      <c r="AP25" s="65">
        <f t="shared" si="12"/>
        <v>0</v>
      </c>
    </row>
    <row r="26" spans="1:42" ht="15">
      <c r="A26" s="88" t="s">
        <v>126</v>
      </c>
      <c r="B26" s="112" t="s">
        <v>158</v>
      </c>
      <c r="C26" s="99">
        <f>SUM(C12*C2)</f>
        <v>0</v>
      </c>
      <c r="D26" s="47">
        <f>SUM(C26*0.02+C26)</f>
        <v>0</v>
      </c>
      <c r="E26" s="47">
        <f aca="true" t="shared" si="14" ref="E26:AF26">SUM(D26*0.02+D26)</f>
        <v>0</v>
      </c>
      <c r="F26" s="47">
        <f t="shared" si="14"/>
        <v>0</v>
      </c>
      <c r="G26" s="47">
        <f t="shared" si="14"/>
        <v>0</v>
      </c>
      <c r="H26" s="47">
        <f t="shared" si="14"/>
        <v>0</v>
      </c>
      <c r="I26" s="47">
        <f t="shared" si="14"/>
        <v>0</v>
      </c>
      <c r="J26" s="47">
        <f t="shared" si="14"/>
        <v>0</v>
      </c>
      <c r="K26" s="47">
        <f t="shared" si="14"/>
        <v>0</v>
      </c>
      <c r="L26" s="47">
        <f t="shared" si="14"/>
        <v>0</v>
      </c>
      <c r="M26" s="47">
        <f t="shared" si="14"/>
        <v>0</v>
      </c>
      <c r="N26" s="47">
        <f t="shared" si="14"/>
        <v>0</v>
      </c>
      <c r="O26" s="47">
        <f t="shared" si="14"/>
        <v>0</v>
      </c>
      <c r="P26" s="47">
        <f t="shared" si="14"/>
        <v>0</v>
      </c>
      <c r="Q26" s="47">
        <f t="shared" si="14"/>
        <v>0</v>
      </c>
      <c r="R26" s="47">
        <f t="shared" si="14"/>
        <v>0</v>
      </c>
      <c r="S26" s="47">
        <f t="shared" si="14"/>
        <v>0</v>
      </c>
      <c r="T26" s="47">
        <f t="shared" si="14"/>
        <v>0</v>
      </c>
      <c r="U26" s="47">
        <f t="shared" si="14"/>
        <v>0</v>
      </c>
      <c r="V26" s="47">
        <f t="shared" si="14"/>
        <v>0</v>
      </c>
      <c r="W26" s="47">
        <f t="shared" si="14"/>
        <v>0</v>
      </c>
      <c r="X26" s="47">
        <f t="shared" si="14"/>
        <v>0</v>
      </c>
      <c r="Y26" s="47">
        <f t="shared" si="14"/>
        <v>0</v>
      </c>
      <c r="Z26" s="47">
        <f t="shared" si="14"/>
        <v>0</v>
      </c>
      <c r="AA26" s="47">
        <f t="shared" si="14"/>
        <v>0</v>
      </c>
      <c r="AB26" s="47">
        <f t="shared" si="14"/>
        <v>0</v>
      </c>
      <c r="AC26" s="47">
        <f t="shared" si="14"/>
        <v>0</v>
      </c>
      <c r="AD26" s="47">
        <f t="shared" si="14"/>
        <v>0</v>
      </c>
      <c r="AE26" s="47">
        <f t="shared" si="14"/>
        <v>0</v>
      </c>
      <c r="AF26" s="65">
        <f t="shared" si="14"/>
        <v>0</v>
      </c>
      <c r="AG26" s="65">
        <f t="shared" si="3"/>
        <v>0</v>
      </c>
      <c r="AH26" s="65">
        <f t="shared" si="4"/>
        <v>0</v>
      </c>
      <c r="AI26" s="65">
        <f t="shared" si="5"/>
        <v>0</v>
      </c>
      <c r="AJ26" s="65">
        <f t="shared" si="6"/>
        <v>0</v>
      </c>
      <c r="AK26" s="65">
        <f t="shared" si="7"/>
        <v>0</v>
      </c>
      <c r="AL26" s="65">
        <f t="shared" si="8"/>
        <v>0</v>
      </c>
      <c r="AM26" s="65">
        <f t="shared" si="9"/>
        <v>0</v>
      </c>
      <c r="AN26" s="65">
        <f t="shared" si="10"/>
        <v>0</v>
      </c>
      <c r="AO26" s="65">
        <f t="shared" si="11"/>
        <v>0</v>
      </c>
      <c r="AP26" s="65">
        <f t="shared" si="12"/>
        <v>0</v>
      </c>
    </row>
    <row r="27" spans="1:42" ht="15">
      <c r="A27" s="88" t="s">
        <v>127</v>
      </c>
      <c r="B27" s="112" t="s">
        <v>158</v>
      </c>
      <c r="C27" s="100">
        <f>SUM(C13*C3)</f>
        <v>0</v>
      </c>
      <c r="D27" s="47">
        <f>SUM(C27*0.02+C27)</f>
        <v>0</v>
      </c>
      <c r="E27" s="47">
        <f aca="true" t="shared" si="15" ref="E27:AF27">SUM(D27*0.02+D27)</f>
        <v>0</v>
      </c>
      <c r="F27" s="47">
        <f t="shared" si="15"/>
        <v>0</v>
      </c>
      <c r="G27" s="47">
        <f t="shared" si="15"/>
        <v>0</v>
      </c>
      <c r="H27" s="47">
        <f t="shared" si="15"/>
        <v>0</v>
      </c>
      <c r="I27" s="47">
        <f t="shared" si="15"/>
        <v>0</v>
      </c>
      <c r="J27" s="47">
        <f t="shared" si="15"/>
        <v>0</v>
      </c>
      <c r="K27" s="47">
        <f t="shared" si="15"/>
        <v>0</v>
      </c>
      <c r="L27" s="47">
        <f t="shared" si="15"/>
        <v>0</v>
      </c>
      <c r="M27" s="47">
        <f t="shared" si="15"/>
        <v>0</v>
      </c>
      <c r="N27" s="47">
        <f t="shared" si="15"/>
        <v>0</v>
      </c>
      <c r="O27" s="47">
        <f t="shared" si="15"/>
        <v>0</v>
      </c>
      <c r="P27" s="47">
        <f t="shared" si="15"/>
        <v>0</v>
      </c>
      <c r="Q27" s="47">
        <f t="shared" si="15"/>
        <v>0</v>
      </c>
      <c r="R27" s="47">
        <f t="shared" si="15"/>
        <v>0</v>
      </c>
      <c r="S27" s="47">
        <f t="shared" si="15"/>
        <v>0</v>
      </c>
      <c r="T27" s="47">
        <f t="shared" si="15"/>
        <v>0</v>
      </c>
      <c r="U27" s="47">
        <f t="shared" si="15"/>
        <v>0</v>
      </c>
      <c r="V27" s="47">
        <f t="shared" si="15"/>
        <v>0</v>
      </c>
      <c r="W27" s="47">
        <f t="shared" si="15"/>
        <v>0</v>
      </c>
      <c r="X27" s="47">
        <f t="shared" si="15"/>
        <v>0</v>
      </c>
      <c r="Y27" s="47">
        <f t="shared" si="15"/>
        <v>0</v>
      </c>
      <c r="Z27" s="47">
        <f t="shared" si="15"/>
        <v>0</v>
      </c>
      <c r="AA27" s="47">
        <f t="shared" si="15"/>
        <v>0</v>
      </c>
      <c r="AB27" s="47">
        <f t="shared" si="15"/>
        <v>0</v>
      </c>
      <c r="AC27" s="47">
        <f t="shared" si="15"/>
        <v>0</v>
      </c>
      <c r="AD27" s="47">
        <f t="shared" si="15"/>
        <v>0</v>
      </c>
      <c r="AE27" s="47">
        <f t="shared" si="15"/>
        <v>0</v>
      </c>
      <c r="AF27" s="65">
        <f t="shared" si="15"/>
        <v>0</v>
      </c>
      <c r="AG27" s="65">
        <f t="shared" si="3"/>
        <v>0</v>
      </c>
      <c r="AH27" s="65">
        <f t="shared" si="4"/>
        <v>0</v>
      </c>
      <c r="AI27" s="65">
        <f t="shared" si="5"/>
        <v>0</v>
      </c>
      <c r="AJ27" s="65">
        <f t="shared" si="6"/>
        <v>0</v>
      </c>
      <c r="AK27" s="65">
        <f t="shared" si="7"/>
        <v>0</v>
      </c>
      <c r="AL27" s="65">
        <f t="shared" si="8"/>
        <v>0</v>
      </c>
      <c r="AM27" s="65">
        <f t="shared" si="9"/>
        <v>0</v>
      </c>
      <c r="AN27" s="65">
        <f t="shared" si="10"/>
        <v>0</v>
      </c>
      <c r="AO27" s="65">
        <f t="shared" si="11"/>
        <v>0</v>
      </c>
      <c r="AP27" s="65">
        <f t="shared" si="12"/>
        <v>0</v>
      </c>
    </row>
    <row r="28" spans="1:42" ht="15">
      <c r="A28" s="86" t="s">
        <v>128</v>
      </c>
      <c r="B28" s="112"/>
      <c r="C28" s="98">
        <f>SUM(C22,-C24,-C25,-C26,-C27)</f>
        <v>0</v>
      </c>
      <c r="D28" s="44">
        <f aca="true" t="shared" si="16" ref="D28:AP28">SUM(D22,-D24,-D25,-D26,-D27)</f>
        <v>0</v>
      </c>
      <c r="E28" s="44">
        <f t="shared" si="16"/>
        <v>0</v>
      </c>
      <c r="F28" s="44">
        <f t="shared" si="16"/>
        <v>0</v>
      </c>
      <c r="G28" s="44">
        <f t="shared" si="16"/>
        <v>0</v>
      </c>
      <c r="H28" s="44">
        <f t="shared" si="16"/>
        <v>0</v>
      </c>
      <c r="I28" s="44">
        <f t="shared" si="16"/>
        <v>0</v>
      </c>
      <c r="J28" s="44">
        <f t="shared" si="16"/>
        <v>0</v>
      </c>
      <c r="K28" s="44">
        <f t="shared" si="16"/>
        <v>0</v>
      </c>
      <c r="L28" s="44">
        <f t="shared" si="16"/>
        <v>0</v>
      </c>
      <c r="M28" s="44">
        <f t="shared" si="16"/>
        <v>0</v>
      </c>
      <c r="N28" s="44">
        <f t="shared" si="16"/>
        <v>0</v>
      </c>
      <c r="O28" s="44">
        <f t="shared" si="16"/>
        <v>0</v>
      </c>
      <c r="P28" s="44">
        <f t="shared" si="16"/>
        <v>0</v>
      </c>
      <c r="Q28" s="44">
        <f t="shared" si="16"/>
        <v>0</v>
      </c>
      <c r="R28" s="44">
        <f t="shared" si="16"/>
        <v>0</v>
      </c>
      <c r="S28" s="44">
        <f t="shared" si="16"/>
        <v>0</v>
      </c>
      <c r="T28" s="44">
        <f t="shared" si="16"/>
        <v>0</v>
      </c>
      <c r="U28" s="44">
        <f t="shared" si="16"/>
        <v>0</v>
      </c>
      <c r="V28" s="44">
        <f t="shared" si="16"/>
        <v>0</v>
      </c>
      <c r="W28" s="44">
        <f t="shared" si="16"/>
        <v>0</v>
      </c>
      <c r="X28" s="44">
        <f t="shared" si="16"/>
        <v>0</v>
      </c>
      <c r="Y28" s="44">
        <f t="shared" si="16"/>
        <v>0</v>
      </c>
      <c r="Z28" s="44">
        <f t="shared" si="16"/>
        <v>0</v>
      </c>
      <c r="AA28" s="44">
        <f t="shared" si="16"/>
        <v>0</v>
      </c>
      <c r="AB28" s="44">
        <f t="shared" si="16"/>
        <v>0</v>
      </c>
      <c r="AC28" s="44">
        <f t="shared" si="16"/>
        <v>0</v>
      </c>
      <c r="AD28" s="44">
        <f t="shared" si="16"/>
        <v>0</v>
      </c>
      <c r="AE28" s="44">
        <f t="shared" si="16"/>
        <v>0</v>
      </c>
      <c r="AF28" s="64">
        <f t="shared" si="16"/>
        <v>0</v>
      </c>
      <c r="AG28" s="64">
        <f t="shared" si="16"/>
        <v>0</v>
      </c>
      <c r="AH28" s="64">
        <f t="shared" si="16"/>
        <v>0</v>
      </c>
      <c r="AI28" s="64">
        <f t="shared" si="16"/>
        <v>0</v>
      </c>
      <c r="AJ28" s="64">
        <f t="shared" si="16"/>
        <v>0</v>
      </c>
      <c r="AK28" s="64">
        <f t="shared" si="16"/>
        <v>0</v>
      </c>
      <c r="AL28" s="64">
        <f t="shared" si="16"/>
        <v>0</v>
      </c>
      <c r="AM28" s="64">
        <f t="shared" si="16"/>
        <v>0</v>
      </c>
      <c r="AN28" s="64">
        <f t="shared" si="16"/>
        <v>0</v>
      </c>
      <c r="AO28" s="64">
        <f t="shared" si="16"/>
        <v>0</v>
      </c>
      <c r="AP28" s="64">
        <f t="shared" si="16"/>
        <v>0</v>
      </c>
    </row>
    <row r="29" spans="1:42" ht="15">
      <c r="A29" s="86" t="s">
        <v>60</v>
      </c>
      <c r="B29" s="112">
        <v>40</v>
      </c>
      <c r="C29" s="99">
        <f>SUM(C14/B29)</f>
        <v>0</v>
      </c>
      <c r="D29" s="46">
        <f>SUM($C$29)</f>
        <v>0</v>
      </c>
      <c r="E29" s="46">
        <f aca="true" t="shared" si="17" ref="E29:AP29">SUM($C$29)</f>
        <v>0</v>
      </c>
      <c r="F29" s="46">
        <f t="shared" si="17"/>
        <v>0</v>
      </c>
      <c r="G29" s="46">
        <f t="shared" si="17"/>
        <v>0</v>
      </c>
      <c r="H29" s="46">
        <f t="shared" si="17"/>
        <v>0</v>
      </c>
      <c r="I29" s="46">
        <f t="shared" si="17"/>
        <v>0</v>
      </c>
      <c r="J29" s="46">
        <f t="shared" si="17"/>
        <v>0</v>
      </c>
      <c r="K29" s="46">
        <f t="shared" si="17"/>
        <v>0</v>
      </c>
      <c r="L29" s="46">
        <f t="shared" si="17"/>
        <v>0</v>
      </c>
      <c r="M29" s="46">
        <f t="shared" si="17"/>
        <v>0</v>
      </c>
      <c r="N29" s="46">
        <f t="shared" si="17"/>
        <v>0</v>
      </c>
      <c r="O29" s="46">
        <f t="shared" si="17"/>
        <v>0</v>
      </c>
      <c r="P29" s="46">
        <f t="shared" si="17"/>
        <v>0</v>
      </c>
      <c r="Q29" s="46">
        <f t="shared" si="17"/>
        <v>0</v>
      </c>
      <c r="R29" s="46">
        <f t="shared" si="17"/>
        <v>0</v>
      </c>
      <c r="S29" s="46">
        <f t="shared" si="17"/>
        <v>0</v>
      </c>
      <c r="T29" s="46">
        <f t="shared" si="17"/>
        <v>0</v>
      </c>
      <c r="U29" s="46">
        <f t="shared" si="17"/>
        <v>0</v>
      </c>
      <c r="V29" s="46">
        <f t="shared" si="17"/>
        <v>0</v>
      </c>
      <c r="W29" s="46">
        <f t="shared" si="17"/>
        <v>0</v>
      </c>
      <c r="X29" s="46">
        <f t="shared" si="17"/>
        <v>0</v>
      </c>
      <c r="Y29" s="46">
        <f t="shared" si="17"/>
        <v>0</v>
      </c>
      <c r="Z29" s="46">
        <f t="shared" si="17"/>
        <v>0</v>
      </c>
      <c r="AA29" s="46">
        <f t="shared" si="17"/>
        <v>0</v>
      </c>
      <c r="AB29" s="46">
        <f t="shared" si="17"/>
        <v>0</v>
      </c>
      <c r="AC29" s="46">
        <f t="shared" si="17"/>
        <v>0</v>
      </c>
      <c r="AD29" s="46">
        <f t="shared" si="17"/>
        <v>0</v>
      </c>
      <c r="AE29" s="46">
        <f t="shared" si="17"/>
        <v>0</v>
      </c>
      <c r="AF29" s="66">
        <f t="shared" si="17"/>
        <v>0</v>
      </c>
      <c r="AG29" s="66">
        <f t="shared" si="17"/>
        <v>0</v>
      </c>
      <c r="AH29" s="66">
        <f t="shared" si="17"/>
        <v>0</v>
      </c>
      <c r="AI29" s="66">
        <f t="shared" si="17"/>
        <v>0</v>
      </c>
      <c r="AJ29" s="66">
        <f t="shared" si="17"/>
        <v>0</v>
      </c>
      <c r="AK29" s="66">
        <f t="shared" si="17"/>
        <v>0</v>
      </c>
      <c r="AL29" s="66">
        <f t="shared" si="17"/>
        <v>0</v>
      </c>
      <c r="AM29" s="66">
        <f t="shared" si="17"/>
        <v>0</v>
      </c>
      <c r="AN29" s="66">
        <f t="shared" si="17"/>
        <v>0</v>
      </c>
      <c r="AO29" s="66">
        <f t="shared" si="17"/>
        <v>0</v>
      </c>
      <c r="AP29" s="66">
        <f t="shared" si="17"/>
        <v>0</v>
      </c>
    </row>
    <row r="30" spans="1:42" ht="9" customHeight="1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s="50" customFormat="1" ht="15">
      <c r="A31" s="89" t="s">
        <v>72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  <c r="AG31" s="67">
        <f>(SUM('Úverová kalkulačka NB'!E362:E373)*-1)+(SUM('Úverová kalkulačka TV'!E350:E361)*-1)+(SUM('Úverová kalkulačka POZEMOK'!E350:E361)*-1)</f>
        <v>0</v>
      </c>
      <c r="AH31" s="67">
        <f>(SUM('Úverová kalkulačka NB'!E374:E385)*-1)+(SUM('Úverová kalkulačka TV'!E350:E361)*-1)+(SUM('Úverová kalkulačka POZEMOK'!E350:E361)*-1)</f>
        <v>0</v>
      </c>
      <c r="AI31" s="67">
        <f>(SUM('Úverová kalkulačka NB'!E386:E397)*-1)+(SUM('Úverová kalkulačka TV'!E350:E361)*-1)+(SUM('Úverová kalkulačka POZEMOK'!E350:E361)*-1)</f>
        <v>0</v>
      </c>
      <c r="AJ31" s="67">
        <f>(SUM('Úverová kalkulačka NB'!E398:E409)*-1)+(SUM('Úverová kalkulačka TV'!E350:E361)*-1)+(SUM('Úverová kalkulačka POZEMOK'!E350:E361)*-1)</f>
        <v>0</v>
      </c>
      <c r="AK31" s="67">
        <f>(SUM('Úverová kalkulačka NB'!E410:E421)*-1)+(SUM('Úverová kalkulačka TV'!E350:E361)*-1)+(SUM('Úverová kalkulačka POZEMOK'!E350:E361)*-1)</f>
        <v>0</v>
      </c>
      <c r="AL31" s="67">
        <f>(SUM('Úverová kalkulačka NB'!E422:E433)*-1)+(SUM('Úverová kalkulačka TV'!E350:E361)*-1)+(SUM('Úverová kalkulačka POZEMOK'!E350:E361)*-1)</f>
        <v>0</v>
      </c>
      <c r="AM31" s="67">
        <f>(SUM('Úverová kalkulačka NB'!E434:E445)*-1)+(SUM('Úverová kalkulačka TV'!E350:E361)*-1)+(SUM('Úverová kalkulačka POZEMOK'!E350:E361)*-1)</f>
        <v>0</v>
      </c>
      <c r="AN31" s="67">
        <f>(SUM('Úverová kalkulačka NB'!E446:E457)*-1)+(SUM('Úverová kalkulačka TV'!E350:E361)*-1)+(SUM('Úverová kalkulačka POZEMOK'!E350:E361)*-1)</f>
        <v>0</v>
      </c>
      <c r="AO31" s="67">
        <f>(SUM('Úverová kalkulačka NB'!E458:E469)*-1)+(SUM('Úverová kalkulačka TV'!E350:E361)*-1)+(SUM('Úverová kalkulačka POZEMOK'!E350:E361)*-1)</f>
        <v>0</v>
      </c>
      <c r="AP31" s="67">
        <f>(SUM('Úverová kalkulačka NB'!E470:E481)*-1)+(SUM('Úverová kalkulačka TV'!E350:E361)*-1)+(SUM('Úverová kalkulačka POZEMOK'!E350:E361)*-1)</f>
        <v>0</v>
      </c>
    </row>
    <row r="32" spans="1:42" ht="9" customHeight="1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5">
      <c r="A33" s="91" t="s">
        <v>61</v>
      </c>
      <c r="B33" s="115"/>
      <c r="C33" s="103">
        <f>SUM(C28-C29-C31)</f>
        <v>0</v>
      </c>
      <c r="D33" s="51">
        <f aca="true" t="shared" si="18" ref="D33:AP33">SUM(D28-D29-D31)</f>
        <v>0</v>
      </c>
      <c r="E33" s="51">
        <f t="shared" si="18"/>
        <v>0</v>
      </c>
      <c r="F33" s="51">
        <f t="shared" si="18"/>
        <v>0</v>
      </c>
      <c r="G33" s="51">
        <f t="shared" si="18"/>
        <v>0</v>
      </c>
      <c r="H33" s="51">
        <f t="shared" si="18"/>
        <v>0</v>
      </c>
      <c r="I33" s="51">
        <f t="shared" si="18"/>
        <v>0</v>
      </c>
      <c r="J33" s="51">
        <f t="shared" si="18"/>
        <v>0</v>
      </c>
      <c r="K33" s="51">
        <f t="shared" si="18"/>
        <v>0</v>
      </c>
      <c r="L33" s="51">
        <f t="shared" si="18"/>
        <v>0</v>
      </c>
      <c r="M33" s="51">
        <f t="shared" si="18"/>
        <v>0</v>
      </c>
      <c r="N33" s="51">
        <f t="shared" si="18"/>
        <v>0</v>
      </c>
      <c r="O33" s="51">
        <f t="shared" si="18"/>
        <v>0</v>
      </c>
      <c r="P33" s="51">
        <f t="shared" si="18"/>
        <v>0</v>
      </c>
      <c r="Q33" s="51">
        <f t="shared" si="18"/>
        <v>0</v>
      </c>
      <c r="R33" s="51">
        <f t="shared" si="18"/>
        <v>0</v>
      </c>
      <c r="S33" s="51">
        <f t="shared" si="18"/>
        <v>0</v>
      </c>
      <c r="T33" s="51">
        <f t="shared" si="18"/>
        <v>0</v>
      </c>
      <c r="U33" s="51">
        <f t="shared" si="18"/>
        <v>0</v>
      </c>
      <c r="V33" s="51">
        <f t="shared" si="18"/>
        <v>0</v>
      </c>
      <c r="W33" s="51">
        <f t="shared" si="18"/>
        <v>0</v>
      </c>
      <c r="X33" s="51">
        <f t="shared" si="18"/>
        <v>0</v>
      </c>
      <c r="Y33" s="51">
        <f t="shared" si="18"/>
        <v>0</v>
      </c>
      <c r="Z33" s="51">
        <f t="shared" si="18"/>
        <v>0</v>
      </c>
      <c r="AA33" s="51">
        <f t="shared" si="18"/>
        <v>0</v>
      </c>
      <c r="AB33" s="51">
        <f t="shared" si="18"/>
        <v>0</v>
      </c>
      <c r="AC33" s="51">
        <f t="shared" si="18"/>
        <v>0</v>
      </c>
      <c r="AD33" s="51">
        <f t="shared" si="18"/>
        <v>0</v>
      </c>
      <c r="AE33" s="51">
        <f t="shared" si="18"/>
        <v>0</v>
      </c>
      <c r="AF33" s="68">
        <f t="shared" si="18"/>
        <v>0</v>
      </c>
      <c r="AG33" s="68">
        <f t="shared" si="18"/>
        <v>0</v>
      </c>
      <c r="AH33" s="68">
        <f t="shared" si="18"/>
        <v>0</v>
      </c>
      <c r="AI33" s="68">
        <f t="shared" si="18"/>
        <v>0</v>
      </c>
      <c r="AJ33" s="68">
        <f t="shared" si="18"/>
        <v>0</v>
      </c>
      <c r="AK33" s="68">
        <f t="shared" si="18"/>
        <v>0</v>
      </c>
      <c r="AL33" s="68">
        <f t="shared" si="18"/>
        <v>0</v>
      </c>
      <c r="AM33" s="68">
        <f t="shared" si="18"/>
        <v>0</v>
      </c>
      <c r="AN33" s="68">
        <f t="shared" si="18"/>
        <v>0</v>
      </c>
      <c r="AO33" s="68">
        <f t="shared" si="18"/>
        <v>0</v>
      </c>
      <c r="AP33" s="68">
        <f t="shared" si="18"/>
        <v>0</v>
      </c>
    </row>
    <row r="34" spans="1:42" ht="15">
      <c r="A34" s="88" t="s">
        <v>62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</row>
    <row r="35" spans="1:42" ht="15">
      <c r="A35" s="88" t="s">
        <v>63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ht="15">
      <c r="A36" s="92" t="s">
        <v>64</v>
      </c>
      <c r="B36" s="116"/>
      <c r="C36" s="105">
        <f>SUM(C33+C34-C35)</f>
        <v>0</v>
      </c>
      <c r="D36" s="52">
        <f aca="true" t="shared" si="19" ref="D36:AP36">SUM(D33+D34-D35)</f>
        <v>0</v>
      </c>
      <c r="E36" s="52">
        <f t="shared" si="19"/>
        <v>0</v>
      </c>
      <c r="F36" s="52">
        <f t="shared" si="19"/>
        <v>0</v>
      </c>
      <c r="G36" s="52">
        <f t="shared" si="19"/>
        <v>0</v>
      </c>
      <c r="H36" s="52">
        <f t="shared" si="19"/>
        <v>0</v>
      </c>
      <c r="I36" s="52">
        <f t="shared" si="19"/>
        <v>0</v>
      </c>
      <c r="J36" s="52">
        <f t="shared" si="19"/>
        <v>0</v>
      </c>
      <c r="K36" s="52">
        <f t="shared" si="19"/>
        <v>0</v>
      </c>
      <c r="L36" s="52">
        <f t="shared" si="19"/>
        <v>0</v>
      </c>
      <c r="M36" s="52">
        <f t="shared" si="19"/>
        <v>0</v>
      </c>
      <c r="N36" s="52">
        <f t="shared" si="19"/>
        <v>0</v>
      </c>
      <c r="O36" s="52">
        <f t="shared" si="19"/>
        <v>0</v>
      </c>
      <c r="P36" s="52">
        <f t="shared" si="19"/>
        <v>0</v>
      </c>
      <c r="Q36" s="52">
        <f t="shared" si="19"/>
        <v>0</v>
      </c>
      <c r="R36" s="52">
        <f t="shared" si="19"/>
        <v>0</v>
      </c>
      <c r="S36" s="52">
        <f t="shared" si="19"/>
        <v>0</v>
      </c>
      <c r="T36" s="52">
        <f t="shared" si="19"/>
        <v>0</v>
      </c>
      <c r="U36" s="52">
        <f t="shared" si="19"/>
        <v>0</v>
      </c>
      <c r="V36" s="52">
        <f t="shared" si="19"/>
        <v>0</v>
      </c>
      <c r="W36" s="52">
        <f t="shared" si="19"/>
        <v>0</v>
      </c>
      <c r="X36" s="52">
        <f t="shared" si="19"/>
        <v>0</v>
      </c>
      <c r="Y36" s="52">
        <f t="shared" si="19"/>
        <v>0</v>
      </c>
      <c r="Z36" s="52">
        <f t="shared" si="19"/>
        <v>0</v>
      </c>
      <c r="AA36" s="52">
        <f t="shared" si="19"/>
        <v>0</v>
      </c>
      <c r="AB36" s="52">
        <f t="shared" si="19"/>
        <v>0</v>
      </c>
      <c r="AC36" s="52">
        <f t="shared" si="19"/>
        <v>0</v>
      </c>
      <c r="AD36" s="52">
        <f t="shared" si="19"/>
        <v>0</v>
      </c>
      <c r="AE36" s="52">
        <f t="shared" si="19"/>
        <v>0</v>
      </c>
      <c r="AF36" s="70">
        <f t="shared" si="19"/>
        <v>0</v>
      </c>
      <c r="AG36" s="70">
        <f t="shared" si="19"/>
        <v>0</v>
      </c>
      <c r="AH36" s="70">
        <f t="shared" si="19"/>
        <v>0</v>
      </c>
      <c r="AI36" s="70">
        <f t="shared" si="19"/>
        <v>0</v>
      </c>
      <c r="AJ36" s="70">
        <f t="shared" si="19"/>
        <v>0</v>
      </c>
      <c r="AK36" s="70">
        <f t="shared" si="19"/>
        <v>0</v>
      </c>
      <c r="AL36" s="70">
        <f t="shared" si="19"/>
        <v>0</v>
      </c>
      <c r="AM36" s="70">
        <f t="shared" si="19"/>
        <v>0</v>
      </c>
      <c r="AN36" s="70">
        <f t="shared" si="19"/>
        <v>0</v>
      </c>
      <c r="AO36" s="70">
        <f t="shared" si="19"/>
        <v>0</v>
      </c>
      <c r="AP36" s="70">
        <f t="shared" si="19"/>
        <v>0</v>
      </c>
    </row>
    <row r="37" spans="1:42" ht="15">
      <c r="A37" s="86" t="s">
        <v>65</v>
      </c>
      <c r="B37" s="112">
        <v>0.22</v>
      </c>
      <c r="C37" s="99">
        <f>SUM(C36*$B$37)</f>
        <v>0</v>
      </c>
      <c r="D37" s="46">
        <f>SUM(D36*$B$37)</f>
        <v>0</v>
      </c>
      <c r="E37" s="46">
        <f aca="true" t="shared" si="20" ref="E37:AP37">SUM(E36*$B$37)</f>
        <v>0</v>
      </c>
      <c r="F37" s="46">
        <f t="shared" si="20"/>
        <v>0</v>
      </c>
      <c r="G37" s="46">
        <f t="shared" si="20"/>
        <v>0</v>
      </c>
      <c r="H37" s="46">
        <f t="shared" si="20"/>
        <v>0</v>
      </c>
      <c r="I37" s="46">
        <f t="shared" si="20"/>
        <v>0</v>
      </c>
      <c r="J37" s="46">
        <f t="shared" si="20"/>
        <v>0</v>
      </c>
      <c r="K37" s="46">
        <f t="shared" si="20"/>
        <v>0</v>
      </c>
      <c r="L37" s="46">
        <f t="shared" si="20"/>
        <v>0</v>
      </c>
      <c r="M37" s="46">
        <f t="shared" si="20"/>
        <v>0</v>
      </c>
      <c r="N37" s="46">
        <f t="shared" si="20"/>
        <v>0</v>
      </c>
      <c r="O37" s="46">
        <f t="shared" si="20"/>
        <v>0</v>
      </c>
      <c r="P37" s="46">
        <f t="shared" si="20"/>
        <v>0</v>
      </c>
      <c r="Q37" s="46">
        <f t="shared" si="20"/>
        <v>0</v>
      </c>
      <c r="R37" s="46">
        <f t="shared" si="20"/>
        <v>0</v>
      </c>
      <c r="S37" s="46">
        <f t="shared" si="20"/>
        <v>0</v>
      </c>
      <c r="T37" s="46">
        <f t="shared" si="20"/>
        <v>0</v>
      </c>
      <c r="U37" s="46">
        <f t="shared" si="20"/>
        <v>0</v>
      </c>
      <c r="V37" s="46">
        <f t="shared" si="20"/>
        <v>0</v>
      </c>
      <c r="W37" s="46">
        <f t="shared" si="20"/>
        <v>0</v>
      </c>
      <c r="X37" s="46">
        <f t="shared" si="20"/>
        <v>0</v>
      </c>
      <c r="Y37" s="46">
        <f t="shared" si="20"/>
        <v>0</v>
      </c>
      <c r="Z37" s="46">
        <f t="shared" si="20"/>
        <v>0</v>
      </c>
      <c r="AA37" s="46">
        <f t="shared" si="20"/>
        <v>0</v>
      </c>
      <c r="AB37" s="46">
        <f t="shared" si="20"/>
        <v>0</v>
      </c>
      <c r="AC37" s="46">
        <f t="shared" si="20"/>
        <v>0</v>
      </c>
      <c r="AD37" s="46">
        <f t="shared" si="20"/>
        <v>0</v>
      </c>
      <c r="AE37" s="46">
        <f t="shared" si="20"/>
        <v>0</v>
      </c>
      <c r="AF37" s="66">
        <f t="shared" si="20"/>
        <v>0</v>
      </c>
      <c r="AG37" s="66">
        <f t="shared" si="20"/>
        <v>0</v>
      </c>
      <c r="AH37" s="66">
        <f t="shared" si="20"/>
        <v>0</v>
      </c>
      <c r="AI37" s="66">
        <f t="shared" si="20"/>
        <v>0</v>
      </c>
      <c r="AJ37" s="66">
        <f t="shared" si="20"/>
        <v>0</v>
      </c>
      <c r="AK37" s="66">
        <f t="shared" si="20"/>
        <v>0</v>
      </c>
      <c r="AL37" s="66">
        <f t="shared" si="20"/>
        <v>0</v>
      </c>
      <c r="AM37" s="66">
        <f t="shared" si="20"/>
        <v>0</v>
      </c>
      <c r="AN37" s="66">
        <f t="shared" si="20"/>
        <v>0</v>
      </c>
      <c r="AO37" s="66">
        <f t="shared" si="20"/>
        <v>0</v>
      </c>
      <c r="AP37" s="66">
        <f t="shared" si="20"/>
        <v>0</v>
      </c>
    </row>
    <row r="38" spans="1:42" ht="15">
      <c r="A38" s="93" t="s">
        <v>103</v>
      </c>
      <c r="B38" s="115"/>
      <c r="C38" s="106">
        <f>SUM(C33-C37)</f>
        <v>0</v>
      </c>
      <c r="D38" s="53">
        <f aca="true" t="shared" si="21" ref="D38:AP38">SUM(D33-D37)</f>
        <v>0</v>
      </c>
      <c r="E38" s="53">
        <f t="shared" si="21"/>
        <v>0</v>
      </c>
      <c r="F38" s="53">
        <f t="shared" si="21"/>
        <v>0</v>
      </c>
      <c r="G38" s="53">
        <f t="shared" si="21"/>
        <v>0</v>
      </c>
      <c r="H38" s="53">
        <f t="shared" si="21"/>
        <v>0</v>
      </c>
      <c r="I38" s="53">
        <f t="shared" si="21"/>
        <v>0</v>
      </c>
      <c r="J38" s="53">
        <f t="shared" si="21"/>
        <v>0</v>
      </c>
      <c r="K38" s="53">
        <f t="shared" si="21"/>
        <v>0</v>
      </c>
      <c r="L38" s="53">
        <f t="shared" si="21"/>
        <v>0</v>
      </c>
      <c r="M38" s="53">
        <f t="shared" si="21"/>
        <v>0</v>
      </c>
      <c r="N38" s="53">
        <f t="shared" si="21"/>
        <v>0</v>
      </c>
      <c r="O38" s="53">
        <f t="shared" si="21"/>
        <v>0</v>
      </c>
      <c r="P38" s="53">
        <f t="shared" si="21"/>
        <v>0</v>
      </c>
      <c r="Q38" s="53">
        <f t="shared" si="21"/>
        <v>0</v>
      </c>
      <c r="R38" s="53">
        <f t="shared" si="21"/>
        <v>0</v>
      </c>
      <c r="S38" s="53">
        <f t="shared" si="21"/>
        <v>0</v>
      </c>
      <c r="T38" s="53">
        <f t="shared" si="21"/>
        <v>0</v>
      </c>
      <c r="U38" s="53">
        <f t="shared" si="21"/>
        <v>0</v>
      </c>
      <c r="V38" s="53">
        <f t="shared" si="21"/>
        <v>0</v>
      </c>
      <c r="W38" s="53">
        <f t="shared" si="21"/>
        <v>0</v>
      </c>
      <c r="X38" s="53">
        <f t="shared" si="21"/>
        <v>0</v>
      </c>
      <c r="Y38" s="53">
        <f t="shared" si="21"/>
        <v>0</v>
      </c>
      <c r="Z38" s="53">
        <f t="shared" si="21"/>
        <v>0</v>
      </c>
      <c r="AA38" s="53">
        <f t="shared" si="21"/>
        <v>0</v>
      </c>
      <c r="AB38" s="53">
        <f t="shared" si="21"/>
        <v>0</v>
      </c>
      <c r="AC38" s="53">
        <f t="shared" si="21"/>
        <v>0</v>
      </c>
      <c r="AD38" s="53">
        <f t="shared" si="21"/>
        <v>0</v>
      </c>
      <c r="AE38" s="53">
        <f t="shared" si="21"/>
        <v>0</v>
      </c>
      <c r="AF38" s="71">
        <f t="shared" si="21"/>
        <v>0</v>
      </c>
      <c r="AG38" s="71">
        <f t="shared" si="21"/>
        <v>0</v>
      </c>
      <c r="AH38" s="71">
        <f t="shared" si="21"/>
        <v>0</v>
      </c>
      <c r="AI38" s="71">
        <f t="shared" si="21"/>
        <v>0</v>
      </c>
      <c r="AJ38" s="71">
        <f t="shared" si="21"/>
        <v>0</v>
      </c>
      <c r="AK38" s="71">
        <f t="shared" si="21"/>
        <v>0</v>
      </c>
      <c r="AL38" s="71">
        <f t="shared" si="21"/>
        <v>0</v>
      </c>
      <c r="AM38" s="71">
        <f t="shared" si="21"/>
        <v>0</v>
      </c>
      <c r="AN38" s="71">
        <f t="shared" si="21"/>
        <v>0</v>
      </c>
      <c r="AO38" s="71">
        <f t="shared" si="21"/>
        <v>0</v>
      </c>
      <c r="AP38" s="71">
        <f t="shared" si="21"/>
        <v>0</v>
      </c>
    </row>
    <row r="39" spans="1:42" s="50" customFormat="1" ht="15">
      <c r="A39" s="89" t="s">
        <v>66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  <c r="AG39" s="67">
        <f>(SUM('Úverová kalkulačka NB'!F362:F373)*-1)+(SUM('Úverová kalkulačka TV'!G362:G373)*-1)+(SUM('Úverová kalkulačka POZEMOK'!G362:G373)*-1)</f>
        <v>0</v>
      </c>
      <c r="AH39" s="67">
        <f>(SUM('Úverová kalkulačka NB'!F374:F385)*-1)+(SUM('Úverová kalkulačka TV'!H362:H373)*-1)+(SUM('Úverová kalkulačka POZEMOK'!H362:H373)*-1)</f>
        <v>0</v>
      </c>
      <c r="AI39" s="67">
        <f>(SUM('Úverová kalkulačka NB'!F386:F397)*-1)+(SUM('Úverová kalkulačka TV'!I350:I361)*-1)+(SUM('Úverová kalkulačka POZEMOK'!I350:I361)*-1)</f>
        <v>0</v>
      </c>
      <c r="AJ39" s="67">
        <f>(SUM('Úverová kalkulačka NB'!F398:F409)*-1)+(SUM('Úverová kalkulačka TV'!J350:J361)*-1)+(SUM('Úverová kalkulačka POZEMOK'!J350:J361)*-1)</f>
        <v>0</v>
      </c>
      <c r="AK39" s="67">
        <f>(SUM('Úverová kalkulačka NB'!F410:F421)*-1)+(SUM('Úverová kalkulačka TV'!K350:K361)*-1)+(SUM('Úverová kalkulačka POZEMOK'!K350:K361)*-1)</f>
        <v>0</v>
      </c>
      <c r="AL39" s="67">
        <f>(SUM('Úverová kalkulačka NB'!F422:F433)*-1)+(SUM('Úverová kalkulačka TV'!L350:L361)*-1)+(SUM('Úverová kalkulačka POZEMOK'!L350:L361)*-1)</f>
        <v>0</v>
      </c>
      <c r="AM39" s="67">
        <f>(SUM('Úverová kalkulačka NB'!F434:F445)*-1)+(SUM('Úverová kalkulačka TV'!M350:M361)*-1)+(SUM('Úverová kalkulačka POZEMOK'!M350:M361)*-1)</f>
        <v>0</v>
      </c>
      <c r="AN39" s="67">
        <f>(SUM('Úverová kalkulačka NB'!F446:F457)*-1)+(SUM('Úverová kalkulačka TV'!N350:N361)*-1)+(SUM('Úverová kalkulačka POZEMOK'!N350:N361)*-1)</f>
        <v>0</v>
      </c>
      <c r="AO39" s="67">
        <f>(SUM('Úverová kalkulačka NB'!F458:F469)*-1)+(SUM('Úverová kalkulačka TV'!O350:O361)*-1)+(SUM('Úverová kalkulačka POZEMOK'!O350:O361)*-1)</f>
        <v>0</v>
      </c>
      <c r="AP39" s="67">
        <f>(SUM('Úverová kalkulačka NB'!F470:F481)*-1)+(SUM('Úverová kalkulačka TV'!F350:F361)*-1)+(SUM('Úverová kalkulačka POZEMOK'!F350:F361)*-1)</f>
        <v>0</v>
      </c>
    </row>
    <row r="40" spans="1:42" ht="15">
      <c r="A40" s="94" t="s">
        <v>67</v>
      </c>
      <c r="B40" s="115"/>
      <c r="C40" s="107">
        <f>SUM(C38+C29-C39)</f>
        <v>0</v>
      </c>
      <c r="D40" s="54">
        <f aca="true" t="shared" si="22" ref="D40:W40">SUM(D38+D29-D39)</f>
        <v>0</v>
      </c>
      <c r="E40" s="54">
        <f t="shared" si="22"/>
        <v>0</v>
      </c>
      <c r="F40" s="54">
        <f t="shared" si="22"/>
        <v>0</v>
      </c>
      <c r="G40" s="54">
        <f t="shared" si="22"/>
        <v>0</v>
      </c>
      <c r="H40" s="54">
        <f t="shared" si="22"/>
        <v>0</v>
      </c>
      <c r="I40" s="54">
        <f t="shared" si="22"/>
        <v>0</v>
      </c>
      <c r="J40" s="54">
        <f t="shared" si="22"/>
        <v>0</v>
      </c>
      <c r="K40" s="54">
        <f t="shared" si="22"/>
        <v>0</v>
      </c>
      <c r="L40" s="54">
        <f t="shared" si="22"/>
        <v>0</v>
      </c>
      <c r="M40" s="54">
        <f t="shared" si="22"/>
        <v>0</v>
      </c>
      <c r="N40" s="54">
        <f t="shared" si="22"/>
        <v>0</v>
      </c>
      <c r="O40" s="54">
        <f t="shared" si="22"/>
        <v>0</v>
      </c>
      <c r="P40" s="54">
        <f t="shared" si="22"/>
        <v>0</v>
      </c>
      <c r="Q40" s="54">
        <f t="shared" si="22"/>
        <v>0</v>
      </c>
      <c r="R40" s="54">
        <f t="shared" si="22"/>
        <v>0</v>
      </c>
      <c r="S40" s="54">
        <f t="shared" si="22"/>
        <v>0</v>
      </c>
      <c r="T40" s="54">
        <f t="shared" si="22"/>
        <v>0</v>
      </c>
      <c r="U40" s="54">
        <f t="shared" si="22"/>
        <v>0</v>
      </c>
      <c r="V40" s="54">
        <f t="shared" si="22"/>
        <v>0</v>
      </c>
      <c r="W40" s="54">
        <f t="shared" si="22"/>
        <v>0</v>
      </c>
      <c r="X40" s="54">
        <f>SUM(X38+X29-X39)</f>
        <v>0</v>
      </c>
      <c r="Y40" s="54">
        <f aca="true" t="shared" si="23" ref="Y40:AP40">SUM(Y38+Y29-Y39)</f>
        <v>0</v>
      </c>
      <c r="Z40" s="54">
        <f t="shared" si="23"/>
        <v>0</v>
      </c>
      <c r="AA40" s="54">
        <f t="shared" si="23"/>
        <v>0</v>
      </c>
      <c r="AB40" s="54">
        <f t="shared" si="23"/>
        <v>0</v>
      </c>
      <c r="AC40" s="54">
        <f t="shared" si="23"/>
        <v>0</v>
      </c>
      <c r="AD40" s="54">
        <f t="shared" si="23"/>
        <v>0</v>
      </c>
      <c r="AE40" s="54">
        <f t="shared" si="23"/>
        <v>0</v>
      </c>
      <c r="AF40" s="72">
        <f t="shared" si="23"/>
        <v>0</v>
      </c>
      <c r="AG40" s="72">
        <f t="shared" si="23"/>
        <v>0</v>
      </c>
      <c r="AH40" s="72">
        <f t="shared" si="23"/>
        <v>0</v>
      </c>
      <c r="AI40" s="72">
        <f t="shared" si="23"/>
        <v>0</v>
      </c>
      <c r="AJ40" s="72">
        <f t="shared" si="23"/>
        <v>0</v>
      </c>
      <c r="AK40" s="72">
        <f t="shared" si="23"/>
        <v>0</v>
      </c>
      <c r="AL40" s="72">
        <f t="shared" si="23"/>
        <v>0</v>
      </c>
      <c r="AM40" s="72">
        <f t="shared" si="23"/>
        <v>0</v>
      </c>
      <c r="AN40" s="72">
        <f t="shared" si="23"/>
        <v>0</v>
      </c>
      <c r="AO40" s="72">
        <f t="shared" si="23"/>
        <v>0</v>
      </c>
      <c r="AP40" s="72">
        <f t="shared" si="23"/>
        <v>0</v>
      </c>
    </row>
    <row r="41" spans="1:42" ht="15">
      <c r="A41" s="95" t="s">
        <v>68</v>
      </c>
      <c r="B41" s="115"/>
      <c r="C41" s="108">
        <f>SUM((C38-(C38*0.14))+C29-C39)</f>
        <v>0</v>
      </c>
      <c r="D41" s="55">
        <f aca="true" t="shared" si="24" ref="D41:AP41">SUM((D38-(D38*0.14))+D29-D39)</f>
        <v>0</v>
      </c>
      <c r="E41" s="55">
        <f t="shared" si="24"/>
        <v>0</v>
      </c>
      <c r="F41" s="55">
        <f t="shared" si="24"/>
        <v>0</v>
      </c>
      <c r="G41" s="55">
        <f t="shared" si="24"/>
        <v>0</v>
      </c>
      <c r="H41" s="55">
        <f t="shared" si="24"/>
        <v>0</v>
      </c>
      <c r="I41" s="55">
        <f t="shared" si="24"/>
        <v>0</v>
      </c>
      <c r="J41" s="55">
        <f t="shared" si="24"/>
        <v>0</v>
      </c>
      <c r="K41" s="55">
        <f t="shared" si="24"/>
        <v>0</v>
      </c>
      <c r="L41" s="55">
        <f t="shared" si="24"/>
        <v>0</v>
      </c>
      <c r="M41" s="55">
        <f t="shared" si="24"/>
        <v>0</v>
      </c>
      <c r="N41" s="55">
        <f t="shared" si="24"/>
        <v>0</v>
      </c>
      <c r="O41" s="55">
        <f t="shared" si="24"/>
        <v>0</v>
      </c>
      <c r="P41" s="55">
        <f t="shared" si="24"/>
        <v>0</v>
      </c>
      <c r="Q41" s="55">
        <f t="shared" si="24"/>
        <v>0</v>
      </c>
      <c r="R41" s="55">
        <f t="shared" si="24"/>
        <v>0</v>
      </c>
      <c r="S41" s="55">
        <f t="shared" si="24"/>
        <v>0</v>
      </c>
      <c r="T41" s="55">
        <f t="shared" si="24"/>
        <v>0</v>
      </c>
      <c r="U41" s="55">
        <f t="shared" si="24"/>
        <v>0</v>
      </c>
      <c r="V41" s="55">
        <f t="shared" si="24"/>
        <v>0</v>
      </c>
      <c r="W41" s="55">
        <f t="shared" si="24"/>
        <v>0</v>
      </c>
      <c r="X41" s="55">
        <f t="shared" si="24"/>
        <v>0</v>
      </c>
      <c r="Y41" s="55">
        <f t="shared" si="24"/>
        <v>0</v>
      </c>
      <c r="Z41" s="55">
        <f t="shared" si="24"/>
        <v>0</v>
      </c>
      <c r="AA41" s="55">
        <f t="shared" si="24"/>
        <v>0</v>
      </c>
      <c r="AB41" s="55">
        <f t="shared" si="24"/>
        <v>0</v>
      </c>
      <c r="AC41" s="55">
        <f t="shared" si="24"/>
        <v>0</v>
      </c>
      <c r="AD41" s="55">
        <f t="shared" si="24"/>
        <v>0</v>
      </c>
      <c r="AE41" s="55">
        <f t="shared" si="24"/>
        <v>0</v>
      </c>
      <c r="AF41" s="73">
        <f t="shared" si="24"/>
        <v>0</v>
      </c>
      <c r="AG41" s="73">
        <f t="shared" si="24"/>
        <v>0</v>
      </c>
      <c r="AH41" s="73">
        <f t="shared" si="24"/>
        <v>0</v>
      </c>
      <c r="AI41" s="73">
        <f t="shared" si="24"/>
        <v>0</v>
      </c>
      <c r="AJ41" s="73">
        <f t="shared" si="24"/>
        <v>0</v>
      </c>
      <c r="AK41" s="73">
        <f t="shared" si="24"/>
        <v>0</v>
      </c>
      <c r="AL41" s="73">
        <f t="shared" si="24"/>
        <v>0</v>
      </c>
      <c r="AM41" s="73">
        <f t="shared" si="24"/>
        <v>0</v>
      </c>
      <c r="AN41" s="73">
        <f t="shared" si="24"/>
        <v>0</v>
      </c>
      <c r="AO41" s="73">
        <f t="shared" si="24"/>
        <v>0</v>
      </c>
      <c r="AP41" s="73">
        <f t="shared" si="24"/>
        <v>0</v>
      </c>
    </row>
    <row r="42" spans="1:42" s="50" customFormat="1" ht="15">
      <c r="A42" s="89" t="s">
        <v>17</v>
      </c>
      <c r="B42" s="117"/>
      <c r="C42" s="109">
        <f>SUM(C31+C39)</f>
        <v>0</v>
      </c>
      <c r="D42" s="49">
        <f aca="true" t="shared" si="25" ref="D42:AP42">SUM(D31+D39)</f>
        <v>0</v>
      </c>
      <c r="E42" s="49">
        <f t="shared" si="25"/>
        <v>0</v>
      </c>
      <c r="F42" s="49">
        <f t="shared" si="25"/>
        <v>0</v>
      </c>
      <c r="G42" s="49">
        <f t="shared" si="25"/>
        <v>0</v>
      </c>
      <c r="H42" s="49">
        <f t="shared" si="25"/>
        <v>0</v>
      </c>
      <c r="I42" s="49">
        <f t="shared" si="25"/>
        <v>0</v>
      </c>
      <c r="J42" s="49">
        <f t="shared" si="25"/>
        <v>0</v>
      </c>
      <c r="K42" s="49">
        <f t="shared" si="25"/>
        <v>0</v>
      </c>
      <c r="L42" s="49">
        <f t="shared" si="25"/>
        <v>0</v>
      </c>
      <c r="M42" s="49">
        <f t="shared" si="25"/>
        <v>0</v>
      </c>
      <c r="N42" s="49">
        <f t="shared" si="25"/>
        <v>0</v>
      </c>
      <c r="O42" s="49">
        <f t="shared" si="25"/>
        <v>0</v>
      </c>
      <c r="P42" s="49">
        <f t="shared" si="25"/>
        <v>0</v>
      </c>
      <c r="Q42" s="49">
        <f t="shared" si="25"/>
        <v>0</v>
      </c>
      <c r="R42" s="49">
        <f t="shared" si="25"/>
        <v>0</v>
      </c>
      <c r="S42" s="49">
        <f t="shared" si="25"/>
        <v>0</v>
      </c>
      <c r="T42" s="49">
        <f t="shared" si="25"/>
        <v>0</v>
      </c>
      <c r="U42" s="49">
        <f t="shared" si="25"/>
        <v>0</v>
      </c>
      <c r="V42" s="49">
        <f t="shared" si="25"/>
        <v>0</v>
      </c>
      <c r="W42" s="49">
        <f t="shared" si="25"/>
        <v>0</v>
      </c>
      <c r="X42" s="49">
        <f t="shared" si="25"/>
        <v>0</v>
      </c>
      <c r="Y42" s="49">
        <f t="shared" si="25"/>
        <v>0</v>
      </c>
      <c r="Z42" s="49">
        <f t="shared" si="25"/>
        <v>0</v>
      </c>
      <c r="AA42" s="49">
        <f t="shared" si="25"/>
        <v>0</v>
      </c>
      <c r="AB42" s="49">
        <f t="shared" si="25"/>
        <v>0</v>
      </c>
      <c r="AC42" s="49">
        <f t="shared" si="25"/>
        <v>0</v>
      </c>
      <c r="AD42" s="49">
        <f t="shared" si="25"/>
        <v>0</v>
      </c>
      <c r="AE42" s="49">
        <f t="shared" si="25"/>
        <v>0</v>
      </c>
      <c r="AF42" s="67">
        <f t="shared" si="25"/>
        <v>0</v>
      </c>
      <c r="AG42" s="67">
        <f t="shared" si="25"/>
        <v>0</v>
      </c>
      <c r="AH42" s="67">
        <f t="shared" si="25"/>
        <v>0</v>
      </c>
      <c r="AI42" s="67">
        <f t="shared" si="25"/>
        <v>0</v>
      </c>
      <c r="AJ42" s="67">
        <f t="shared" si="25"/>
        <v>0</v>
      </c>
      <c r="AK42" s="67">
        <f t="shared" si="25"/>
        <v>0</v>
      </c>
      <c r="AL42" s="67">
        <f t="shared" si="25"/>
        <v>0</v>
      </c>
      <c r="AM42" s="67">
        <f t="shared" si="25"/>
        <v>0</v>
      </c>
      <c r="AN42" s="67">
        <f t="shared" si="25"/>
        <v>0</v>
      </c>
      <c r="AO42" s="67">
        <f t="shared" si="25"/>
        <v>0</v>
      </c>
      <c r="AP42" s="67">
        <f t="shared" si="25"/>
        <v>0</v>
      </c>
    </row>
    <row r="43" spans="1:42" ht="15.75" thickBot="1">
      <c r="A43" s="96" t="s">
        <v>159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aca="true" t="shared" si="26" ref="E43:AP43">SUM((E38+E31+E29)/(E31+E39))</f>
        <v>#DIV/0!</v>
      </c>
      <c r="F43" s="74" t="e">
        <f t="shared" si="26"/>
        <v>#DIV/0!</v>
      </c>
      <c r="G43" s="74" t="e">
        <f t="shared" si="26"/>
        <v>#DIV/0!</v>
      </c>
      <c r="H43" s="74" t="e">
        <f t="shared" si="26"/>
        <v>#DIV/0!</v>
      </c>
      <c r="I43" s="74" t="e">
        <f t="shared" si="26"/>
        <v>#DIV/0!</v>
      </c>
      <c r="J43" s="74" t="e">
        <f t="shared" si="26"/>
        <v>#DIV/0!</v>
      </c>
      <c r="K43" s="74" t="e">
        <f t="shared" si="26"/>
        <v>#DIV/0!</v>
      </c>
      <c r="L43" s="74" t="e">
        <f t="shared" si="26"/>
        <v>#DIV/0!</v>
      </c>
      <c r="M43" s="74" t="e">
        <f t="shared" si="26"/>
        <v>#DIV/0!</v>
      </c>
      <c r="N43" s="74" t="e">
        <f t="shared" si="26"/>
        <v>#DIV/0!</v>
      </c>
      <c r="O43" s="74" t="e">
        <f t="shared" si="26"/>
        <v>#DIV/0!</v>
      </c>
      <c r="P43" s="74" t="e">
        <f t="shared" si="26"/>
        <v>#DIV/0!</v>
      </c>
      <c r="Q43" s="74" t="e">
        <f t="shared" si="26"/>
        <v>#DIV/0!</v>
      </c>
      <c r="R43" s="74" t="e">
        <f t="shared" si="26"/>
        <v>#DIV/0!</v>
      </c>
      <c r="S43" s="74" t="e">
        <f t="shared" si="26"/>
        <v>#DIV/0!</v>
      </c>
      <c r="T43" s="74" t="e">
        <f t="shared" si="26"/>
        <v>#DIV/0!</v>
      </c>
      <c r="U43" s="74" t="e">
        <f t="shared" si="26"/>
        <v>#DIV/0!</v>
      </c>
      <c r="V43" s="74" t="e">
        <f t="shared" si="26"/>
        <v>#DIV/0!</v>
      </c>
      <c r="W43" s="74" t="e">
        <f t="shared" si="26"/>
        <v>#DIV/0!</v>
      </c>
      <c r="X43" s="74" t="e">
        <f t="shared" si="26"/>
        <v>#DIV/0!</v>
      </c>
      <c r="Y43" s="74" t="e">
        <f t="shared" si="26"/>
        <v>#DIV/0!</v>
      </c>
      <c r="Z43" s="74" t="e">
        <f t="shared" si="26"/>
        <v>#DIV/0!</v>
      </c>
      <c r="AA43" s="74" t="e">
        <f t="shared" si="26"/>
        <v>#DIV/0!</v>
      </c>
      <c r="AB43" s="74" t="e">
        <f t="shared" si="26"/>
        <v>#DIV/0!</v>
      </c>
      <c r="AC43" s="74" t="e">
        <f t="shared" si="26"/>
        <v>#DIV/0!</v>
      </c>
      <c r="AD43" s="74" t="e">
        <f t="shared" si="26"/>
        <v>#DIV/0!</v>
      </c>
      <c r="AE43" s="74" t="e">
        <f t="shared" si="26"/>
        <v>#DIV/0!</v>
      </c>
      <c r="AF43" s="75" t="e">
        <f t="shared" si="26"/>
        <v>#DIV/0!</v>
      </c>
      <c r="AG43" s="75" t="e">
        <f t="shared" si="26"/>
        <v>#DIV/0!</v>
      </c>
      <c r="AH43" s="75" t="e">
        <f t="shared" si="26"/>
        <v>#DIV/0!</v>
      </c>
      <c r="AI43" s="75" t="e">
        <f t="shared" si="26"/>
        <v>#DIV/0!</v>
      </c>
      <c r="AJ43" s="75" t="e">
        <f t="shared" si="26"/>
        <v>#DIV/0!</v>
      </c>
      <c r="AK43" s="75" t="e">
        <f t="shared" si="26"/>
        <v>#DIV/0!</v>
      </c>
      <c r="AL43" s="75" t="e">
        <f t="shared" si="26"/>
        <v>#DIV/0!</v>
      </c>
      <c r="AM43" s="75" t="e">
        <f t="shared" si="26"/>
        <v>#DIV/0!</v>
      </c>
      <c r="AN43" s="75" t="e">
        <f t="shared" si="26"/>
        <v>#DIV/0!</v>
      </c>
      <c r="AO43" s="75" t="e">
        <f t="shared" si="26"/>
        <v>#DIV/0!</v>
      </c>
      <c r="AP43" s="75" t="e">
        <f t="shared" si="26"/>
        <v>#DIV/0!</v>
      </c>
    </row>
    <row r="44" spans="1:48" ht="16.5" customHeight="1" thickBot="1">
      <c r="A44" s="138" t="s">
        <v>4</v>
      </c>
      <c r="B44" s="139" t="s">
        <v>71</v>
      </c>
      <c r="C44" s="140" t="e">
        <f ca="1">IF(SUM(C41:C41)&gt;C17,1,IF(SUM(C41:D41)&gt;C17,2,IF(SUM(C41:E41)&gt;C17,3,IF(SUM(C41:F41)&gt;C17,4,IF(SUM(C41:G41)&gt;C17,5,IF(SUM(C41:H41)&gt;C17,6,IF(SUM(C41:I41)&gt;C17,7,IF(SUM(C41:J41)&gt;C17,8,IF(SUM(C41:K41)&gt;C17,9,IF(F41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IF(SUM(C41:AG41)&gt;C17,31,IF(SUM(C41:AH41)&gt;C17,32,IF(SUM(C41:AI41)&gt;C17,33,IF(SUM(C41:AJ41)&gt;C17,34,IF(SUM(C41:AK41)&gt;C17,35,IF(SUM(C41:AL41)&gt;C17,36,IF(SUM(C41:AM41)&gt;C17,37,IF(SUM(C41:AN41)&gt;C17,38,IF(SUM(C41:AO41)&gt;C17,39,IF(SUM(C41:AP41)&gt;C17,40,0))))))))))))))))))))))))))))))))))))))))</f>
        <v>#NAME?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1.25" customHeight="1">
      <c r="A45" s="42"/>
      <c r="B45" s="81"/>
      <c r="D45" s="43"/>
      <c r="E45" s="57"/>
      <c r="F45" s="56"/>
      <c r="K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5">
      <c r="A46" s="58" t="s">
        <v>26</v>
      </c>
      <c r="B46" s="82"/>
      <c r="C46" s="59"/>
      <c r="K46" s="40" t="s">
        <v>112</v>
      </c>
      <c r="M46" s="40" t="s">
        <v>113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5.75">
      <c r="A47" s="151" t="s">
        <v>162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5">
      <c r="A48" s="145"/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5" customHeight="1">
      <c r="A49" s="154" t="s">
        <v>150</v>
      </c>
      <c r="B49" s="154"/>
      <c r="C49" s="154"/>
      <c r="D49" s="154"/>
      <c r="E49" s="154"/>
      <c r="F49" s="154"/>
      <c r="G49" s="154"/>
      <c r="H49" s="154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14" ht="29.25" customHeight="1">
      <c r="A50" s="154" t="s">
        <v>151</v>
      </c>
      <c r="B50" s="154"/>
      <c r="C50" s="154"/>
      <c r="D50" s="154"/>
      <c r="E50" s="154"/>
      <c r="F50" s="154"/>
      <c r="G50" s="154"/>
      <c r="H50" s="154"/>
      <c r="I50" s="60"/>
      <c r="K50" s="147"/>
      <c r="L50" s="147"/>
      <c r="M50" s="147"/>
      <c r="N50" s="147"/>
    </row>
    <row r="51" spans="1:48" ht="15" customHeight="1">
      <c r="A51" s="154" t="s">
        <v>152</v>
      </c>
      <c r="B51" s="154"/>
      <c r="C51" s="154"/>
      <c r="D51" s="154"/>
      <c r="E51" s="154"/>
      <c r="F51" s="154"/>
      <c r="G51" s="154"/>
      <c r="H51" s="154"/>
      <c r="I51" s="60"/>
      <c r="J51" s="81" t="s">
        <v>108</v>
      </c>
      <c r="K51" s="148"/>
      <c r="L51" s="149"/>
      <c r="M51" s="149"/>
      <c r="N51" s="150"/>
      <c r="AB51" s="81" t="s">
        <v>108</v>
      </c>
      <c r="AC51" s="148"/>
      <c r="AD51" s="149"/>
      <c r="AE51" s="149"/>
      <c r="AF51" s="150"/>
      <c r="AR51" s="81" t="s">
        <v>108</v>
      </c>
      <c r="AS51" s="148"/>
      <c r="AT51" s="149"/>
      <c r="AU51" s="149"/>
      <c r="AV51" s="150"/>
    </row>
    <row r="52" spans="1:48" ht="15" customHeight="1">
      <c r="A52" s="154" t="s">
        <v>160</v>
      </c>
      <c r="B52" s="154"/>
      <c r="C52" s="154"/>
      <c r="D52" s="154"/>
      <c r="E52" s="154"/>
      <c r="F52" s="154"/>
      <c r="G52" s="154"/>
      <c r="H52" s="154"/>
      <c r="I52" s="60"/>
      <c r="K52" s="132"/>
      <c r="L52" s="131"/>
      <c r="M52" s="131"/>
      <c r="N52" s="133"/>
      <c r="AC52" s="132"/>
      <c r="AD52" s="131"/>
      <c r="AE52" s="131"/>
      <c r="AF52" s="133"/>
      <c r="AS52" s="132"/>
      <c r="AT52" s="131"/>
      <c r="AU52" s="131"/>
      <c r="AV52" s="133"/>
    </row>
    <row r="53" spans="1:48" ht="15" customHeight="1">
      <c r="A53" s="154" t="s">
        <v>161</v>
      </c>
      <c r="B53" s="154"/>
      <c r="C53" s="154"/>
      <c r="D53" s="154"/>
      <c r="E53" s="154"/>
      <c r="F53" s="154"/>
      <c r="G53" s="154"/>
      <c r="H53" s="154"/>
      <c r="I53" s="60"/>
      <c r="K53" s="132"/>
      <c r="L53" s="131"/>
      <c r="M53" s="131"/>
      <c r="N53" s="133"/>
      <c r="AC53" s="132"/>
      <c r="AD53" s="131"/>
      <c r="AE53" s="131"/>
      <c r="AF53" s="133"/>
      <c r="AS53" s="132"/>
      <c r="AT53" s="131"/>
      <c r="AU53" s="131"/>
      <c r="AV53" s="133"/>
    </row>
    <row r="54" spans="1:48" ht="47.25" customHeight="1">
      <c r="A54" s="154" t="s">
        <v>163</v>
      </c>
      <c r="B54" s="154"/>
      <c r="C54" s="154"/>
      <c r="D54" s="154"/>
      <c r="E54" s="154"/>
      <c r="F54" s="154"/>
      <c r="G54" s="154"/>
      <c r="H54" s="154"/>
      <c r="I54" s="146"/>
      <c r="K54" s="132"/>
      <c r="L54" s="131"/>
      <c r="M54" s="131"/>
      <c r="N54" s="133"/>
      <c r="AC54" s="132"/>
      <c r="AD54" s="131"/>
      <c r="AE54" s="131"/>
      <c r="AF54" s="133"/>
      <c r="AS54" s="132"/>
      <c r="AT54" s="131"/>
      <c r="AU54" s="131"/>
      <c r="AV54" s="133"/>
    </row>
    <row r="55" spans="1:48" ht="15" customHeight="1">
      <c r="A55" s="154" t="s">
        <v>153</v>
      </c>
      <c r="B55" s="154"/>
      <c r="C55" s="154"/>
      <c r="D55" s="154"/>
      <c r="E55" s="154"/>
      <c r="F55" s="154"/>
      <c r="G55" s="154"/>
      <c r="H55" s="154"/>
      <c r="I55" s="146"/>
      <c r="K55" s="132"/>
      <c r="L55" s="131"/>
      <c r="M55" s="131"/>
      <c r="N55" s="133"/>
      <c r="AC55" s="132"/>
      <c r="AD55" s="131"/>
      <c r="AE55" s="131"/>
      <c r="AF55" s="133"/>
      <c r="AS55" s="132"/>
      <c r="AT55" s="131"/>
      <c r="AU55" s="131"/>
      <c r="AV55" s="133"/>
    </row>
    <row r="56" spans="1:48" ht="15" customHeight="1">
      <c r="A56" s="154" t="s">
        <v>154</v>
      </c>
      <c r="B56" s="154"/>
      <c r="C56" s="154"/>
      <c r="D56" s="154"/>
      <c r="E56" s="154"/>
      <c r="F56" s="154"/>
      <c r="G56" s="154"/>
      <c r="H56" s="154"/>
      <c r="I56" s="154"/>
      <c r="J56" s="155"/>
      <c r="K56" s="132"/>
      <c r="L56" s="131"/>
      <c r="M56" s="131"/>
      <c r="N56" s="133"/>
      <c r="AC56" s="132"/>
      <c r="AD56" s="131"/>
      <c r="AE56" s="131"/>
      <c r="AF56" s="133"/>
      <c r="AS56" s="132"/>
      <c r="AT56" s="131"/>
      <c r="AU56" s="131"/>
      <c r="AV56" s="133"/>
    </row>
    <row r="57" spans="1:48" ht="15.75" customHeight="1">
      <c r="A57" s="154" t="s">
        <v>155</v>
      </c>
      <c r="B57" s="154"/>
      <c r="C57" s="154"/>
      <c r="D57" s="154"/>
      <c r="E57" s="154"/>
      <c r="F57" s="154"/>
      <c r="G57" s="154"/>
      <c r="H57" s="154"/>
      <c r="I57" s="154"/>
      <c r="J57" s="155"/>
      <c r="K57" s="159" t="s">
        <v>59</v>
      </c>
      <c r="L57" s="160"/>
      <c r="M57" s="160"/>
      <c r="N57" s="161"/>
      <c r="AC57" s="159" t="s">
        <v>59</v>
      </c>
      <c r="AD57" s="160"/>
      <c r="AE57" s="160"/>
      <c r="AF57" s="161"/>
      <c r="AS57" s="159" t="s">
        <v>59</v>
      </c>
      <c r="AT57" s="160"/>
      <c r="AU57" s="160"/>
      <c r="AV57" s="161"/>
    </row>
    <row r="58" spans="1:14" ht="15" customHeight="1">
      <c r="A58" s="154" t="s">
        <v>156</v>
      </c>
      <c r="B58" s="154"/>
      <c r="C58" s="154"/>
      <c r="D58" s="154"/>
      <c r="E58" s="154"/>
      <c r="F58" s="154"/>
      <c r="G58" s="154"/>
      <c r="H58" s="154"/>
      <c r="I58" s="60"/>
      <c r="K58" s="147"/>
      <c r="L58" s="147"/>
      <c r="M58" s="147"/>
      <c r="N58" s="147"/>
    </row>
    <row r="59" spans="1:10" ht="15" customHeight="1">
      <c r="A59" s="154" t="s">
        <v>157</v>
      </c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2:14" ht="15" customHeight="1">
      <c r="L60" s="77"/>
      <c r="M60" s="77"/>
      <c r="N60" s="77"/>
    </row>
    <row r="61" ht="49.5" customHeight="1"/>
    <row r="62" ht="16.5" customHeight="1"/>
    <row r="63" ht="41.25" customHeight="1"/>
    <row r="64" spans="1:6" ht="15">
      <c r="A64" s="61"/>
      <c r="B64" s="83"/>
      <c r="F64" s="60"/>
    </row>
    <row r="65" spans="1:6" ht="15">
      <c r="A65" s="162"/>
      <c r="B65" s="162"/>
      <c r="C65" s="162"/>
      <c r="D65" s="162"/>
      <c r="E65" s="162"/>
      <c r="F65" s="60"/>
    </row>
    <row r="66" spans="1:2" ht="15">
      <c r="A66" s="61"/>
      <c r="B66" s="83"/>
    </row>
    <row r="67" spans="1:2" ht="15">
      <c r="A67" s="61"/>
      <c r="B67" s="83"/>
    </row>
    <row r="68" spans="1:2" ht="15">
      <c r="A68" s="61"/>
      <c r="B68" s="83"/>
    </row>
    <row r="69" spans="1:2" ht="15">
      <c r="A69" s="61"/>
      <c r="B69" s="83"/>
    </row>
  </sheetData>
  <sheetProtection password="F7CD" sheet="1" selectLockedCells="1"/>
  <mergeCells count="39"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5:E65"/>
    <mergeCell ref="D13:G13"/>
    <mergeCell ref="D10:G10"/>
    <mergeCell ref="D11:G11"/>
    <mergeCell ref="D12:G12"/>
    <mergeCell ref="D14:G14"/>
    <mergeCell ref="A58:H58"/>
    <mergeCell ref="A49:H49"/>
    <mergeCell ref="A55:H55"/>
    <mergeCell ref="A50:H50"/>
    <mergeCell ref="A51:H51"/>
    <mergeCell ref="A52:H52"/>
    <mergeCell ref="A53:H53"/>
    <mergeCell ref="D16:G16"/>
    <mergeCell ref="D17:G17"/>
    <mergeCell ref="A54:H54"/>
    <mergeCell ref="A59:J59"/>
    <mergeCell ref="A56:J56"/>
    <mergeCell ref="A57:J57"/>
    <mergeCell ref="AG4:AK5"/>
    <mergeCell ref="AU4:AU5"/>
    <mergeCell ref="AU8:AU9"/>
    <mergeCell ref="AS57:AV57"/>
    <mergeCell ref="Q4:U5"/>
    <mergeCell ref="AE4:AE5"/>
    <mergeCell ref="AE8:AE9"/>
    <mergeCell ref="K57:N57"/>
    <mergeCell ref="AC57:AF57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&amp;L&amp;K00-042
ŠFRB_ŽIADOSŤ O POSKYTNUTIE PODPORY_POr_01_2020</oddFooter>
  </headerFooter>
  <colBreaks count="1" manualBreakCount="1">
    <brk id="32" max="16383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2.140625" style="0" bestFit="1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8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>IF(E2&gt;=0,0,SUM(D$2-E2))</f>
        <v>0</v>
      </c>
      <c r="G2" s="144">
        <f>SUM(A2+F2)</f>
        <v>0</v>
      </c>
    </row>
    <row r="3" spans="3:7" ht="15">
      <c r="C3" s="2">
        <f>SUM(C2,1)</f>
        <v>2</v>
      </c>
      <c r="D3" s="144"/>
      <c r="E3" s="143">
        <f t="shared" si="0"/>
        <v>0</v>
      </c>
      <c r="F3" s="144">
        <f aca="true" t="shared" si="1" ref="F3:F66">IF(E3&gt;=0,0,SUM(D$2-E3))</f>
        <v>0</v>
      </c>
      <c r="G3" s="144">
        <f>SUM(G2+F3)</f>
        <v>0</v>
      </c>
    </row>
    <row r="4" spans="1:7" ht="15">
      <c r="A4" t="s">
        <v>12</v>
      </c>
      <c r="C4" s="2">
        <f>SUM(C3,1)</f>
        <v>3</v>
      </c>
      <c r="D4" s="144"/>
      <c r="E4" s="143">
        <f t="shared" si="0"/>
        <v>0</v>
      </c>
      <c r="F4" s="144">
        <f t="shared" si="1"/>
        <v>0</v>
      </c>
      <c r="G4" s="144">
        <f>SUM(G3+F4)</f>
        <v>0</v>
      </c>
    </row>
    <row r="5" spans="1:7" ht="15">
      <c r="A5" s="17">
        <v>40</v>
      </c>
      <c r="C5" s="2">
        <f>SUM(C4,1)</f>
        <v>4</v>
      </c>
      <c r="D5" s="144"/>
      <c r="E5" s="143">
        <f t="shared" si="0"/>
        <v>0</v>
      </c>
      <c r="F5" s="144">
        <f t="shared" si="1"/>
        <v>0</v>
      </c>
      <c r="G5" s="144">
        <f>SUM(G4+F5)</f>
        <v>0</v>
      </c>
    </row>
    <row r="6" spans="1:7" ht="15">
      <c r="A6" t="s">
        <v>13</v>
      </c>
      <c r="C6" s="2">
        <f aca="true" t="shared" si="2" ref="C6:C69">SUM(C5,1)</f>
        <v>5</v>
      </c>
      <c r="D6" s="144"/>
      <c r="E6" s="143">
        <f t="shared" si="0"/>
        <v>0</v>
      </c>
      <c r="F6" s="144">
        <f t="shared" si="1"/>
        <v>0</v>
      </c>
      <c r="G6" s="144">
        <f aca="true" t="shared" si="3" ref="G6:G69">SUM(G5+F6)</f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480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t="shared" si="1"/>
        <v>0</v>
      </c>
      <c r="G66" s="144">
        <f t="shared" si="3"/>
        <v>0</v>
      </c>
    </row>
    <row r="67" spans="3:7" ht="15">
      <c r="C67" s="2">
        <f t="shared" si="2"/>
        <v>66</v>
      </c>
      <c r="D67" s="144"/>
      <c r="E67" s="143">
        <f t="shared" si="4"/>
        <v>0</v>
      </c>
      <c r="F67" s="144">
        <f aca="true" t="shared" si="5" ref="F67:F130">IF(E67&gt;=0,0,SUM(D$2-E67))</f>
        <v>0</v>
      </c>
      <c r="G67" s="144">
        <f t="shared" si="3"/>
        <v>0</v>
      </c>
    </row>
    <row r="68" spans="3:7" ht="15">
      <c r="C68" s="2">
        <f t="shared" si="2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3"/>
        <v>0</v>
      </c>
    </row>
    <row r="69" spans="3:7" ht="15">
      <c r="C69" s="2">
        <f t="shared" si="2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3"/>
        <v>0</v>
      </c>
    </row>
    <row r="70" spans="3:7" ht="15">
      <c r="C70" s="2">
        <f aca="true" t="shared" si="6" ref="C70:C133">SUM(C69,1)</f>
        <v>69</v>
      </c>
      <c r="D70" s="144"/>
      <c r="E70" s="143">
        <f t="shared" si="4"/>
        <v>0</v>
      </c>
      <c r="F70" s="144">
        <f t="shared" si="5"/>
        <v>0</v>
      </c>
      <c r="G70" s="144">
        <f aca="true" t="shared" si="7" ref="G70:G133">SUM(G69+F70)</f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t="shared" si="5"/>
        <v>0</v>
      </c>
      <c r="G130" s="144">
        <f t="shared" si="7"/>
        <v>0</v>
      </c>
    </row>
    <row r="131" spans="3:7" ht="15">
      <c r="C131" s="2">
        <f t="shared" si="6"/>
        <v>130</v>
      </c>
      <c r="D131" s="144"/>
      <c r="E131" s="143">
        <f t="shared" si="8"/>
        <v>0</v>
      </c>
      <c r="F131" s="144">
        <f aca="true" t="shared" si="9" ref="F131:F194">IF(E131&gt;=0,0,SUM(D$2-E131))</f>
        <v>0</v>
      </c>
      <c r="G131" s="144">
        <f t="shared" si="7"/>
        <v>0</v>
      </c>
    </row>
    <row r="132" spans="3:7" ht="15">
      <c r="C132" s="2">
        <f t="shared" si="6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7"/>
        <v>0</v>
      </c>
    </row>
    <row r="133" spans="3:7" ht="15">
      <c r="C133" s="2">
        <f t="shared" si="6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7"/>
        <v>0</v>
      </c>
    </row>
    <row r="134" spans="3:7" ht="15">
      <c r="C134" s="2">
        <f aca="true" t="shared" si="10" ref="C134:C197">SUM(C133,1)</f>
        <v>133</v>
      </c>
      <c r="D134" s="144"/>
      <c r="E134" s="143">
        <f t="shared" si="8"/>
        <v>0</v>
      </c>
      <c r="F134" s="144">
        <f t="shared" si="9"/>
        <v>0</v>
      </c>
      <c r="G134" s="144">
        <f aca="true" t="shared" si="11" ref="G134:G197">SUM(G133+F134)</f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40">IF(C194&gt;$A$9,0,IPMT(A$7/12,C194,A$9,A$2))</f>
        <v>0</v>
      </c>
      <c r="F194" s="144">
        <f t="shared" si="9"/>
        <v>0</v>
      </c>
      <c r="G194" s="144">
        <f t="shared" si="11"/>
        <v>0</v>
      </c>
    </row>
    <row r="195" spans="3:7" ht="15">
      <c r="C195" s="2">
        <f t="shared" si="10"/>
        <v>194</v>
      </c>
      <c r="D195" s="144"/>
      <c r="E195" s="143">
        <f t="shared" si="12"/>
        <v>0</v>
      </c>
      <c r="F195" s="144">
        <f aca="true" t="shared" si="13" ref="F195:F258">IF(E195&gt;=0,0,SUM(D$2-E195))</f>
        <v>0</v>
      </c>
      <c r="G195" s="144">
        <f t="shared" si="11"/>
        <v>0</v>
      </c>
    </row>
    <row r="196" spans="3:7" ht="15">
      <c r="C196" s="2">
        <f t="shared" si="10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1"/>
        <v>0</v>
      </c>
    </row>
    <row r="197" spans="3:7" ht="15">
      <c r="C197" s="2">
        <f t="shared" si="10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1"/>
        <v>0</v>
      </c>
    </row>
    <row r="198" spans="3:7" ht="15">
      <c r="C198" s="2">
        <f aca="true" t="shared" si="14" ref="C198:C261">SUM(C197,1)</f>
        <v>197</v>
      </c>
      <c r="D198" s="144"/>
      <c r="E198" s="143">
        <f t="shared" si="12"/>
        <v>0</v>
      </c>
      <c r="F198" s="144">
        <f t="shared" si="13"/>
        <v>0</v>
      </c>
      <c r="G198" s="144">
        <f aca="true" t="shared" si="15" ref="G198:G261">SUM(G197+F198)</f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>IF(C241&gt;$A$9,0,IPMT(A$7/12,C241,A$9,A$2))</f>
        <v>0</v>
      </c>
      <c r="F241" s="144">
        <f>IF(E241&gt;=0,0,SUM(D$2-E241))</f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>IF(C242&gt;$A$9,0,IPMT(A$7/12,C242,A$9,A$2))</f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aca="true" t="shared" si="16" ref="E243:E306">IF(C243&gt;$A$9,0,IPMT(A$7/12,C243,A$9,A$2))</f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6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6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6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6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6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6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6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6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6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6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6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6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6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6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t="shared" si="16"/>
        <v>0</v>
      </c>
      <c r="F258" s="144">
        <f t="shared" si="13"/>
        <v>0</v>
      </c>
      <c r="G258" s="144">
        <f t="shared" si="15"/>
        <v>0</v>
      </c>
    </row>
    <row r="259" spans="3:7" ht="15">
      <c r="C259" s="2">
        <f t="shared" si="14"/>
        <v>258</v>
      </c>
      <c r="D259" s="144"/>
      <c r="E259" s="143">
        <f t="shared" si="16"/>
        <v>0</v>
      </c>
      <c r="F259" s="144">
        <f aca="true" t="shared" si="17" ref="F259:F322">IF(E259&gt;=0,0,SUM(D$2-E259))</f>
        <v>0</v>
      </c>
      <c r="G259" s="144">
        <f t="shared" si="15"/>
        <v>0</v>
      </c>
    </row>
    <row r="260" spans="3:7" ht="15">
      <c r="C260" s="2">
        <f t="shared" si="14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5"/>
        <v>0</v>
      </c>
    </row>
    <row r="261" spans="3:7" ht="15">
      <c r="C261" s="2">
        <f t="shared" si="14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5"/>
        <v>0</v>
      </c>
    </row>
    <row r="262" spans="3:7" ht="15">
      <c r="C262" s="2">
        <f aca="true" t="shared" si="18" ref="C262:C325">SUM(C261,1)</f>
        <v>261</v>
      </c>
      <c r="D262" s="144"/>
      <c r="E262" s="143">
        <f t="shared" si="16"/>
        <v>0</v>
      </c>
      <c r="F262" s="144">
        <f t="shared" si="17"/>
        <v>0</v>
      </c>
      <c r="G262" s="144">
        <f aca="true" t="shared" si="19" ref="G262:G325">SUM(G261+F262)</f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aca="true" t="shared" si="20" ref="E307:E370">IF(C307&gt;$A$9,0,IPMT(A$7/12,C307,A$9,A$2))</f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20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20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20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20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20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20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20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20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20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20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20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20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20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20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t="shared" si="20"/>
        <v>0</v>
      </c>
      <c r="F322" s="144">
        <f t="shared" si="17"/>
        <v>0</v>
      </c>
      <c r="G322" s="144">
        <f t="shared" si="19"/>
        <v>0</v>
      </c>
    </row>
    <row r="323" spans="3:7" ht="15">
      <c r="C323" s="2">
        <f t="shared" si="18"/>
        <v>322</v>
      </c>
      <c r="D323" s="144"/>
      <c r="E323" s="143">
        <f t="shared" si="20"/>
        <v>0</v>
      </c>
      <c r="F323" s="144">
        <f aca="true" t="shared" si="21" ref="F323:F386">IF(E323&gt;=0,0,SUM(D$2-E323))</f>
        <v>0</v>
      </c>
      <c r="G323" s="144">
        <f t="shared" si="19"/>
        <v>0</v>
      </c>
    </row>
    <row r="324" spans="3:7" ht="15">
      <c r="C324" s="2">
        <f t="shared" si="18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19"/>
        <v>0</v>
      </c>
    </row>
    <row r="325" spans="3:7" ht="15">
      <c r="C325" s="2">
        <f t="shared" si="18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19"/>
        <v>0</v>
      </c>
    </row>
    <row r="326" spans="3:7" ht="15">
      <c r="C326" s="2">
        <f aca="true" t="shared" si="22" ref="C326:C357">SUM(C325,1)</f>
        <v>325</v>
      </c>
      <c r="D326" s="144"/>
      <c r="E326" s="143">
        <f t="shared" si="20"/>
        <v>0</v>
      </c>
      <c r="F326" s="144">
        <f t="shared" si="21"/>
        <v>0</v>
      </c>
      <c r="G326" s="144">
        <f aca="true" t="shared" si="23" ref="G326:G358">SUM(G325+F326)</f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>SUM(C357,1)</f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>SUM(C358,1)</f>
        <v>358</v>
      </c>
      <c r="D359" s="144"/>
      <c r="E359" s="143">
        <f t="shared" si="20"/>
        <v>0</v>
      </c>
      <c r="F359" s="144">
        <f t="shared" si="21"/>
        <v>0</v>
      </c>
      <c r="G359" s="144">
        <f>SUM(G358+F359)</f>
        <v>0</v>
      </c>
    </row>
    <row r="360" spans="3:7" ht="15">
      <c r="C360" s="2">
        <f>SUM(C359,1)</f>
        <v>359</v>
      </c>
      <c r="D360" s="144"/>
      <c r="E360" s="143">
        <f t="shared" si="20"/>
        <v>0</v>
      </c>
      <c r="F360" s="144">
        <f t="shared" si="21"/>
        <v>0</v>
      </c>
      <c r="G360" s="144">
        <f>SUM(G359+F360)</f>
        <v>0</v>
      </c>
    </row>
    <row r="361" spans="1:7" ht="15">
      <c r="A361" t="s">
        <v>15</v>
      </c>
      <c r="C361" s="2">
        <f>SUM(C360,1)</f>
        <v>360</v>
      </c>
      <c r="E361" s="143">
        <f t="shared" si="20"/>
        <v>0</v>
      </c>
      <c r="F361" s="144">
        <f t="shared" si="21"/>
        <v>0</v>
      </c>
      <c r="G361" s="144">
        <f>SUM(G360+F361)</f>
        <v>0</v>
      </c>
    </row>
    <row r="362" spans="3:7" ht="15">
      <c r="C362" s="2">
        <f aca="true" t="shared" si="24" ref="C362:C425">SUM(C361,1)</f>
        <v>361</v>
      </c>
      <c r="E362" s="143">
        <f t="shared" si="20"/>
        <v>0</v>
      </c>
      <c r="F362" s="144">
        <f t="shared" si="21"/>
        <v>0</v>
      </c>
      <c r="G362" s="144">
        <f aca="true" t="shared" si="25" ref="G362:G425">SUM(G361+F362)</f>
        <v>0</v>
      </c>
    </row>
    <row r="363" spans="3:7" ht="15">
      <c r="C363" s="2">
        <f t="shared" si="24"/>
        <v>362</v>
      </c>
      <c r="E363" s="143">
        <f t="shared" si="20"/>
        <v>0</v>
      </c>
      <c r="F363" s="144">
        <f t="shared" si="21"/>
        <v>0</v>
      </c>
      <c r="G363" s="144">
        <f t="shared" si="25"/>
        <v>0</v>
      </c>
    </row>
    <row r="364" spans="3:7" ht="15">
      <c r="C364" s="2">
        <f t="shared" si="24"/>
        <v>363</v>
      </c>
      <c r="E364" s="143">
        <f t="shared" si="20"/>
        <v>0</v>
      </c>
      <c r="F364" s="144">
        <f t="shared" si="21"/>
        <v>0</v>
      </c>
      <c r="G364" s="144">
        <f t="shared" si="25"/>
        <v>0</v>
      </c>
    </row>
    <row r="365" spans="3:7" ht="15">
      <c r="C365" s="2">
        <f t="shared" si="24"/>
        <v>364</v>
      </c>
      <c r="E365" s="143">
        <f t="shared" si="20"/>
        <v>0</v>
      </c>
      <c r="F365" s="144">
        <f t="shared" si="21"/>
        <v>0</v>
      </c>
      <c r="G365" s="144">
        <f t="shared" si="25"/>
        <v>0</v>
      </c>
    </row>
    <row r="366" spans="3:7" ht="15">
      <c r="C366" s="2">
        <f t="shared" si="24"/>
        <v>365</v>
      </c>
      <c r="E366" s="143">
        <f t="shared" si="20"/>
        <v>0</v>
      </c>
      <c r="F366" s="144">
        <f t="shared" si="21"/>
        <v>0</v>
      </c>
      <c r="G366" s="144">
        <f t="shared" si="25"/>
        <v>0</v>
      </c>
    </row>
    <row r="367" spans="3:7" ht="15">
      <c r="C367" s="2">
        <f t="shared" si="24"/>
        <v>366</v>
      </c>
      <c r="E367" s="143">
        <f t="shared" si="20"/>
        <v>0</v>
      </c>
      <c r="F367" s="144">
        <f t="shared" si="21"/>
        <v>0</v>
      </c>
      <c r="G367" s="144">
        <f t="shared" si="25"/>
        <v>0</v>
      </c>
    </row>
    <row r="368" spans="3:7" ht="15">
      <c r="C368" s="2">
        <f t="shared" si="24"/>
        <v>367</v>
      </c>
      <c r="E368" s="143">
        <f t="shared" si="20"/>
        <v>0</v>
      </c>
      <c r="F368" s="144">
        <f t="shared" si="21"/>
        <v>0</v>
      </c>
      <c r="G368" s="144">
        <f t="shared" si="25"/>
        <v>0</v>
      </c>
    </row>
    <row r="369" spans="3:7" ht="15">
      <c r="C369" s="2">
        <f t="shared" si="24"/>
        <v>368</v>
      </c>
      <c r="E369" s="143">
        <f t="shared" si="20"/>
        <v>0</v>
      </c>
      <c r="F369" s="144">
        <f t="shared" si="21"/>
        <v>0</v>
      </c>
      <c r="G369" s="144">
        <f t="shared" si="25"/>
        <v>0</v>
      </c>
    </row>
    <row r="370" spans="3:7" ht="15">
      <c r="C370" s="2">
        <f t="shared" si="24"/>
        <v>369</v>
      </c>
      <c r="E370" s="143">
        <f t="shared" si="20"/>
        <v>0</v>
      </c>
      <c r="F370" s="144">
        <f t="shared" si="21"/>
        <v>0</v>
      </c>
      <c r="G370" s="144">
        <f t="shared" si="25"/>
        <v>0</v>
      </c>
    </row>
    <row r="371" spans="3:7" ht="15">
      <c r="C371" s="2">
        <f t="shared" si="24"/>
        <v>370</v>
      </c>
      <c r="E371" s="143">
        <f aca="true" t="shared" si="26" ref="E371:E434">IF(C371&gt;$A$9,0,IPMT(A$7/12,C371,A$9,A$2))</f>
        <v>0</v>
      </c>
      <c r="F371" s="144">
        <f t="shared" si="21"/>
        <v>0</v>
      </c>
      <c r="G371" s="144">
        <f t="shared" si="25"/>
        <v>0</v>
      </c>
    </row>
    <row r="372" spans="3:7" ht="15">
      <c r="C372" s="2">
        <f t="shared" si="24"/>
        <v>371</v>
      </c>
      <c r="E372" s="143">
        <f t="shared" si="26"/>
        <v>0</v>
      </c>
      <c r="F372" s="144">
        <f t="shared" si="21"/>
        <v>0</v>
      </c>
      <c r="G372" s="144">
        <f t="shared" si="25"/>
        <v>0</v>
      </c>
    </row>
    <row r="373" spans="3:7" ht="15">
      <c r="C373" s="2">
        <f t="shared" si="24"/>
        <v>372</v>
      </c>
      <c r="E373" s="143">
        <f t="shared" si="26"/>
        <v>0</v>
      </c>
      <c r="F373" s="144">
        <f t="shared" si="21"/>
        <v>0</v>
      </c>
      <c r="G373" s="144">
        <f t="shared" si="25"/>
        <v>0</v>
      </c>
    </row>
    <row r="374" spans="3:7" ht="15">
      <c r="C374" s="2">
        <f t="shared" si="24"/>
        <v>373</v>
      </c>
      <c r="E374" s="143">
        <f t="shared" si="26"/>
        <v>0</v>
      </c>
      <c r="F374" s="144">
        <f t="shared" si="21"/>
        <v>0</v>
      </c>
      <c r="G374" s="144">
        <f t="shared" si="25"/>
        <v>0</v>
      </c>
    </row>
    <row r="375" spans="3:7" ht="15">
      <c r="C375" s="2">
        <f t="shared" si="24"/>
        <v>374</v>
      </c>
      <c r="E375" s="143">
        <f t="shared" si="26"/>
        <v>0</v>
      </c>
      <c r="F375" s="144">
        <f t="shared" si="21"/>
        <v>0</v>
      </c>
      <c r="G375" s="144">
        <f t="shared" si="25"/>
        <v>0</v>
      </c>
    </row>
    <row r="376" spans="3:7" ht="15">
      <c r="C376" s="2">
        <f t="shared" si="24"/>
        <v>375</v>
      </c>
      <c r="E376" s="143">
        <f t="shared" si="26"/>
        <v>0</v>
      </c>
      <c r="F376" s="144">
        <f t="shared" si="21"/>
        <v>0</v>
      </c>
      <c r="G376" s="144">
        <f t="shared" si="25"/>
        <v>0</v>
      </c>
    </row>
    <row r="377" spans="3:7" ht="15">
      <c r="C377" s="2">
        <f t="shared" si="24"/>
        <v>376</v>
      </c>
      <c r="E377" s="143">
        <f t="shared" si="26"/>
        <v>0</v>
      </c>
      <c r="F377" s="144">
        <f t="shared" si="21"/>
        <v>0</v>
      </c>
      <c r="G377" s="144">
        <f t="shared" si="25"/>
        <v>0</v>
      </c>
    </row>
    <row r="378" spans="3:7" ht="15">
      <c r="C378" s="2">
        <f t="shared" si="24"/>
        <v>377</v>
      </c>
      <c r="E378" s="143">
        <f t="shared" si="26"/>
        <v>0</v>
      </c>
      <c r="F378" s="144">
        <f t="shared" si="21"/>
        <v>0</v>
      </c>
      <c r="G378" s="144">
        <f t="shared" si="25"/>
        <v>0</v>
      </c>
    </row>
    <row r="379" spans="3:7" ht="15">
      <c r="C379" s="2">
        <f t="shared" si="24"/>
        <v>378</v>
      </c>
      <c r="E379" s="143">
        <f t="shared" si="26"/>
        <v>0</v>
      </c>
      <c r="F379" s="144">
        <f t="shared" si="21"/>
        <v>0</v>
      </c>
      <c r="G379" s="144">
        <f t="shared" si="25"/>
        <v>0</v>
      </c>
    </row>
    <row r="380" spans="3:7" ht="15">
      <c r="C380" s="2">
        <f t="shared" si="24"/>
        <v>379</v>
      </c>
      <c r="E380" s="143">
        <f t="shared" si="26"/>
        <v>0</v>
      </c>
      <c r="F380" s="144">
        <f t="shared" si="21"/>
        <v>0</v>
      </c>
      <c r="G380" s="144">
        <f t="shared" si="25"/>
        <v>0</v>
      </c>
    </row>
    <row r="381" spans="3:7" ht="15">
      <c r="C381" s="2">
        <f t="shared" si="24"/>
        <v>380</v>
      </c>
      <c r="E381" s="143">
        <f t="shared" si="26"/>
        <v>0</v>
      </c>
      <c r="F381" s="144">
        <f t="shared" si="21"/>
        <v>0</v>
      </c>
      <c r="G381" s="144">
        <f t="shared" si="25"/>
        <v>0</v>
      </c>
    </row>
    <row r="382" spans="3:7" ht="15">
      <c r="C382" s="2">
        <f t="shared" si="24"/>
        <v>381</v>
      </c>
      <c r="E382" s="143">
        <f t="shared" si="26"/>
        <v>0</v>
      </c>
      <c r="F382" s="144">
        <f t="shared" si="21"/>
        <v>0</v>
      </c>
      <c r="G382" s="144">
        <f t="shared" si="25"/>
        <v>0</v>
      </c>
    </row>
    <row r="383" spans="3:7" ht="15">
      <c r="C383" s="2">
        <f t="shared" si="24"/>
        <v>382</v>
      </c>
      <c r="E383" s="143">
        <f t="shared" si="26"/>
        <v>0</v>
      </c>
      <c r="F383" s="144">
        <f t="shared" si="21"/>
        <v>0</v>
      </c>
      <c r="G383" s="144">
        <f t="shared" si="25"/>
        <v>0</v>
      </c>
    </row>
    <row r="384" spans="3:7" ht="15">
      <c r="C384" s="2">
        <f t="shared" si="24"/>
        <v>383</v>
      </c>
      <c r="E384" s="143">
        <f t="shared" si="26"/>
        <v>0</v>
      </c>
      <c r="F384" s="144">
        <f t="shared" si="21"/>
        <v>0</v>
      </c>
      <c r="G384" s="144">
        <f t="shared" si="25"/>
        <v>0</v>
      </c>
    </row>
    <row r="385" spans="3:7" ht="15">
      <c r="C385" s="2">
        <f t="shared" si="24"/>
        <v>384</v>
      </c>
      <c r="E385" s="143">
        <f t="shared" si="26"/>
        <v>0</v>
      </c>
      <c r="F385" s="144">
        <f t="shared" si="21"/>
        <v>0</v>
      </c>
      <c r="G385" s="144">
        <f t="shared" si="25"/>
        <v>0</v>
      </c>
    </row>
    <row r="386" spans="3:7" ht="15">
      <c r="C386" s="2">
        <f t="shared" si="24"/>
        <v>385</v>
      </c>
      <c r="E386" s="143">
        <f t="shared" si="26"/>
        <v>0</v>
      </c>
      <c r="F386" s="144">
        <f t="shared" si="21"/>
        <v>0</v>
      </c>
      <c r="G386" s="144">
        <f t="shared" si="25"/>
        <v>0</v>
      </c>
    </row>
    <row r="387" spans="3:7" ht="15">
      <c r="C387" s="2">
        <f t="shared" si="24"/>
        <v>386</v>
      </c>
      <c r="E387" s="143">
        <f t="shared" si="26"/>
        <v>0</v>
      </c>
      <c r="F387" s="144">
        <f aca="true" t="shared" si="27" ref="F387:F450">IF(E387&gt;=0,0,SUM(D$2-E387))</f>
        <v>0</v>
      </c>
      <c r="G387" s="144">
        <f t="shared" si="25"/>
        <v>0</v>
      </c>
    </row>
    <row r="388" spans="3:7" ht="15">
      <c r="C388" s="2">
        <f t="shared" si="24"/>
        <v>387</v>
      </c>
      <c r="E388" s="143">
        <f t="shared" si="26"/>
        <v>0</v>
      </c>
      <c r="F388" s="144">
        <f t="shared" si="27"/>
        <v>0</v>
      </c>
      <c r="G388" s="144">
        <f t="shared" si="25"/>
        <v>0</v>
      </c>
    </row>
    <row r="389" spans="3:7" ht="15">
      <c r="C389" s="2">
        <f t="shared" si="24"/>
        <v>388</v>
      </c>
      <c r="E389" s="143">
        <f t="shared" si="26"/>
        <v>0</v>
      </c>
      <c r="F389" s="144">
        <f t="shared" si="27"/>
        <v>0</v>
      </c>
      <c r="G389" s="144">
        <f t="shared" si="25"/>
        <v>0</v>
      </c>
    </row>
    <row r="390" spans="3:7" ht="15">
      <c r="C390" s="2">
        <f t="shared" si="24"/>
        <v>389</v>
      </c>
      <c r="E390" s="143">
        <f t="shared" si="26"/>
        <v>0</v>
      </c>
      <c r="F390" s="144">
        <f t="shared" si="27"/>
        <v>0</v>
      </c>
      <c r="G390" s="144">
        <f t="shared" si="25"/>
        <v>0</v>
      </c>
    </row>
    <row r="391" spans="3:7" ht="15">
      <c r="C391" s="2">
        <f t="shared" si="24"/>
        <v>390</v>
      </c>
      <c r="E391" s="143">
        <f t="shared" si="26"/>
        <v>0</v>
      </c>
      <c r="F391" s="144">
        <f t="shared" si="27"/>
        <v>0</v>
      </c>
      <c r="G391" s="144">
        <f t="shared" si="25"/>
        <v>0</v>
      </c>
    </row>
    <row r="392" spans="3:7" ht="15">
      <c r="C392" s="2">
        <f t="shared" si="24"/>
        <v>391</v>
      </c>
      <c r="E392" s="143">
        <f t="shared" si="26"/>
        <v>0</v>
      </c>
      <c r="F392" s="144">
        <f t="shared" si="27"/>
        <v>0</v>
      </c>
      <c r="G392" s="144">
        <f t="shared" si="25"/>
        <v>0</v>
      </c>
    </row>
    <row r="393" spans="3:7" ht="15">
      <c r="C393" s="2">
        <f t="shared" si="24"/>
        <v>392</v>
      </c>
      <c r="E393" s="143">
        <f t="shared" si="26"/>
        <v>0</v>
      </c>
      <c r="F393" s="144">
        <f t="shared" si="27"/>
        <v>0</v>
      </c>
      <c r="G393" s="144">
        <f t="shared" si="25"/>
        <v>0</v>
      </c>
    </row>
    <row r="394" spans="3:7" ht="15">
      <c r="C394" s="2">
        <f t="shared" si="24"/>
        <v>393</v>
      </c>
      <c r="E394" s="143">
        <f t="shared" si="26"/>
        <v>0</v>
      </c>
      <c r="F394" s="144">
        <f t="shared" si="27"/>
        <v>0</v>
      </c>
      <c r="G394" s="144">
        <f t="shared" si="25"/>
        <v>0</v>
      </c>
    </row>
    <row r="395" spans="3:7" ht="15">
      <c r="C395" s="2">
        <f t="shared" si="24"/>
        <v>394</v>
      </c>
      <c r="E395" s="143">
        <f t="shared" si="26"/>
        <v>0</v>
      </c>
      <c r="F395" s="144">
        <f t="shared" si="27"/>
        <v>0</v>
      </c>
      <c r="G395" s="144">
        <f t="shared" si="25"/>
        <v>0</v>
      </c>
    </row>
    <row r="396" spans="3:7" ht="15">
      <c r="C396" s="2">
        <f t="shared" si="24"/>
        <v>395</v>
      </c>
      <c r="E396" s="143">
        <f t="shared" si="26"/>
        <v>0</v>
      </c>
      <c r="F396" s="144">
        <f t="shared" si="27"/>
        <v>0</v>
      </c>
      <c r="G396" s="144">
        <f t="shared" si="25"/>
        <v>0</v>
      </c>
    </row>
    <row r="397" spans="3:7" ht="15">
      <c r="C397" s="2">
        <f t="shared" si="24"/>
        <v>396</v>
      </c>
      <c r="E397" s="143">
        <f t="shared" si="26"/>
        <v>0</v>
      </c>
      <c r="F397" s="144">
        <f t="shared" si="27"/>
        <v>0</v>
      </c>
      <c r="G397" s="144">
        <f t="shared" si="25"/>
        <v>0</v>
      </c>
    </row>
    <row r="398" spans="3:7" ht="15">
      <c r="C398" s="2">
        <f t="shared" si="24"/>
        <v>397</v>
      </c>
      <c r="E398" s="143">
        <f t="shared" si="26"/>
        <v>0</v>
      </c>
      <c r="F398" s="144">
        <f t="shared" si="27"/>
        <v>0</v>
      </c>
      <c r="G398" s="144">
        <f t="shared" si="25"/>
        <v>0</v>
      </c>
    </row>
    <row r="399" spans="3:7" ht="15">
      <c r="C399" s="2">
        <f t="shared" si="24"/>
        <v>398</v>
      </c>
      <c r="E399" s="143">
        <f t="shared" si="26"/>
        <v>0</v>
      </c>
      <c r="F399" s="144">
        <f t="shared" si="27"/>
        <v>0</v>
      </c>
      <c r="G399" s="144">
        <f t="shared" si="25"/>
        <v>0</v>
      </c>
    </row>
    <row r="400" spans="3:7" ht="15">
      <c r="C400" s="2">
        <f t="shared" si="24"/>
        <v>399</v>
      </c>
      <c r="E400" s="143">
        <f t="shared" si="26"/>
        <v>0</v>
      </c>
      <c r="F400" s="144">
        <f t="shared" si="27"/>
        <v>0</v>
      </c>
      <c r="G400" s="144">
        <f t="shared" si="25"/>
        <v>0</v>
      </c>
    </row>
    <row r="401" spans="3:7" ht="15">
      <c r="C401" s="2">
        <f t="shared" si="24"/>
        <v>400</v>
      </c>
      <c r="E401" s="143">
        <f t="shared" si="26"/>
        <v>0</v>
      </c>
      <c r="F401" s="144">
        <f t="shared" si="27"/>
        <v>0</v>
      </c>
      <c r="G401" s="144">
        <f t="shared" si="25"/>
        <v>0</v>
      </c>
    </row>
    <row r="402" spans="3:7" ht="15">
      <c r="C402" s="2">
        <f t="shared" si="24"/>
        <v>401</v>
      </c>
      <c r="E402" s="143">
        <f t="shared" si="26"/>
        <v>0</v>
      </c>
      <c r="F402" s="144">
        <f t="shared" si="27"/>
        <v>0</v>
      </c>
      <c r="G402" s="144">
        <f t="shared" si="25"/>
        <v>0</v>
      </c>
    </row>
    <row r="403" spans="3:7" ht="15">
      <c r="C403" s="2">
        <f t="shared" si="24"/>
        <v>402</v>
      </c>
      <c r="E403" s="143">
        <f t="shared" si="26"/>
        <v>0</v>
      </c>
      <c r="F403" s="144">
        <f t="shared" si="27"/>
        <v>0</v>
      </c>
      <c r="G403" s="144">
        <f t="shared" si="25"/>
        <v>0</v>
      </c>
    </row>
    <row r="404" spans="3:7" ht="15">
      <c r="C404" s="2">
        <f t="shared" si="24"/>
        <v>403</v>
      </c>
      <c r="E404" s="143">
        <f t="shared" si="26"/>
        <v>0</v>
      </c>
      <c r="F404" s="144">
        <f t="shared" si="27"/>
        <v>0</v>
      </c>
      <c r="G404" s="144">
        <f t="shared" si="25"/>
        <v>0</v>
      </c>
    </row>
    <row r="405" spans="3:7" ht="15">
      <c r="C405" s="2">
        <f t="shared" si="24"/>
        <v>404</v>
      </c>
      <c r="E405" s="143">
        <f t="shared" si="26"/>
        <v>0</v>
      </c>
      <c r="F405" s="144">
        <f t="shared" si="27"/>
        <v>0</v>
      </c>
      <c r="G405" s="144">
        <f t="shared" si="25"/>
        <v>0</v>
      </c>
    </row>
    <row r="406" spans="3:7" ht="15">
      <c r="C406" s="2">
        <f t="shared" si="24"/>
        <v>405</v>
      </c>
      <c r="E406" s="143">
        <f t="shared" si="26"/>
        <v>0</v>
      </c>
      <c r="F406" s="144">
        <f t="shared" si="27"/>
        <v>0</v>
      </c>
      <c r="G406" s="144">
        <f t="shared" si="25"/>
        <v>0</v>
      </c>
    </row>
    <row r="407" spans="3:7" ht="15">
      <c r="C407" s="2">
        <f t="shared" si="24"/>
        <v>406</v>
      </c>
      <c r="E407" s="143">
        <f t="shared" si="26"/>
        <v>0</v>
      </c>
      <c r="F407" s="144">
        <f t="shared" si="27"/>
        <v>0</v>
      </c>
      <c r="G407" s="144">
        <f t="shared" si="25"/>
        <v>0</v>
      </c>
    </row>
    <row r="408" spans="3:7" ht="15">
      <c r="C408" s="2">
        <f t="shared" si="24"/>
        <v>407</v>
      </c>
      <c r="E408" s="143">
        <f t="shared" si="26"/>
        <v>0</v>
      </c>
      <c r="F408" s="144">
        <f t="shared" si="27"/>
        <v>0</v>
      </c>
      <c r="G408" s="144">
        <f t="shared" si="25"/>
        <v>0</v>
      </c>
    </row>
    <row r="409" spans="3:7" ht="15">
      <c r="C409" s="2">
        <f t="shared" si="24"/>
        <v>408</v>
      </c>
      <c r="E409" s="143">
        <f t="shared" si="26"/>
        <v>0</v>
      </c>
      <c r="F409" s="144">
        <f t="shared" si="27"/>
        <v>0</v>
      </c>
      <c r="G409" s="144">
        <f t="shared" si="25"/>
        <v>0</v>
      </c>
    </row>
    <row r="410" spans="3:7" ht="15">
      <c r="C410" s="2">
        <f t="shared" si="24"/>
        <v>409</v>
      </c>
      <c r="E410" s="143">
        <f t="shared" si="26"/>
        <v>0</v>
      </c>
      <c r="F410" s="144">
        <f t="shared" si="27"/>
        <v>0</v>
      </c>
      <c r="G410" s="144">
        <f t="shared" si="25"/>
        <v>0</v>
      </c>
    </row>
    <row r="411" spans="3:7" ht="15">
      <c r="C411" s="2">
        <f t="shared" si="24"/>
        <v>410</v>
      </c>
      <c r="E411" s="143">
        <f t="shared" si="26"/>
        <v>0</v>
      </c>
      <c r="F411" s="144">
        <f t="shared" si="27"/>
        <v>0</v>
      </c>
      <c r="G411" s="144">
        <f t="shared" si="25"/>
        <v>0</v>
      </c>
    </row>
    <row r="412" spans="3:7" ht="15">
      <c r="C412" s="2">
        <f t="shared" si="24"/>
        <v>411</v>
      </c>
      <c r="E412" s="143">
        <f t="shared" si="26"/>
        <v>0</v>
      </c>
      <c r="F412" s="144">
        <f t="shared" si="27"/>
        <v>0</v>
      </c>
      <c r="G412" s="144">
        <f t="shared" si="25"/>
        <v>0</v>
      </c>
    </row>
    <row r="413" spans="3:7" ht="15">
      <c r="C413" s="2">
        <f t="shared" si="24"/>
        <v>412</v>
      </c>
      <c r="E413" s="143">
        <f t="shared" si="26"/>
        <v>0</v>
      </c>
      <c r="F413" s="144">
        <f t="shared" si="27"/>
        <v>0</v>
      </c>
      <c r="G413" s="144">
        <f t="shared" si="25"/>
        <v>0</v>
      </c>
    </row>
    <row r="414" spans="3:7" ht="15">
      <c r="C414" s="2">
        <f t="shared" si="24"/>
        <v>413</v>
      </c>
      <c r="E414" s="143">
        <f t="shared" si="26"/>
        <v>0</v>
      </c>
      <c r="F414" s="144">
        <f t="shared" si="27"/>
        <v>0</v>
      </c>
      <c r="G414" s="144">
        <f t="shared" si="25"/>
        <v>0</v>
      </c>
    </row>
    <row r="415" spans="3:7" ht="15">
      <c r="C415" s="2">
        <f t="shared" si="24"/>
        <v>414</v>
      </c>
      <c r="E415" s="143">
        <f t="shared" si="26"/>
        <v>0</v>
      </c>
      <c r="F415" s="144">
        <f t="shared" si="27"/>
        <v>0</v>
      </c>
      <c r="G415" s="144">
        <f t="shared" si="25"/>
        <v>0</v>
      </c>
    </row>
    <row r="416" spans="3:7" ht="15">
      <c r="C416" s="2">
        <f t="shared" si="24"/>
        <v>415</v>
      </c>
      <c r="E416" s="143">
        <f t="shared" si="26"/>
        <v>0</v>
      </c>
      <c r="F416" s="144">
        <f t="shared" si="27"/>
        <v>0</v>
      </c>
      <c r="G416" s="144">
        <f t="shared" si="25"/>
        <v>0</v>
      </c>
    </row>
    <row r="417" spans="3:7" ht="15">
      <c r="C417" s="2">
        <f t="shared" si="24"/>
        <v>416</v>
      </c>
      <c r="E417" s="143">
        <f t="shared" si="26"/>
        <v>0</v>
      </c>
      <c r="F417" s="144">
        <f t="shared" si="27"/>
        <v>0</v>
      </c>
      <c r="G417" s="144">
        <f t="shared" si="25"/>
        <v>0</v>
      </c>
    </row>
    <row r="418" spans="3:7" ht="15">
      <c r="C418" s="2">
        <f t="shared" si="24"/>
        <v>417</v>
      </c>
      <c r="E418" s="143">
        <f t="shared" si="26"/>
        <v>0</v>
      </c>
      <c r="F418" s="144">
        <f t="shared" si="27"/>
        <v>0</v>
      </c>
      <c r="G418" s="144">
        <f t="shared" si="25"/>
        <v>0</v>
      </c>
    </row>
    <row r="419" spans="3:7" ht="15">
      <c r="C419" s="2">
        <f t="shared" si="24"/>
        <v>418</v>
      </c>
      <c r="E419" s="143">
        <f t="shared" si="26"/>
        <v>0</v>
      </c>
      <c r="F419" s="144">
        <f t="shared" si="27"/>
        <v>0</v>
      </c>
      <c r="G419" s="144">
        <f t="shared" si="25"/>
        <v>0</v>
      </c>
    </row>
    <row r="420" spans="3:7" ht="15">
      <c r="C420" s="2">
        <f t="shared" si="24"/>
        <v>419</v>
      </c>
      <c r="E420" s="143">
        <f t="shared" si="26"/>
        <v>0</v>
      </c>
      <c r="F420" s="144">
        <f t="shared" si="27"/>
        <v>0</v>
      </c>
      <c r="G420" s="144">
        <f t="shared" si="25"/>
        <v>0</v>
      </c>
    </row>
    <row r="421" spans="3:7" ht="15">
      <c r="C421" s="2">
        <f t="shared" si="24"/>
        <v>420</v>
      </c>
      <c r="E421" s="143">
        <f t="shared" si="26"/>
        <v>0</v>
      </c>
      <c r="F421" s="144">
        <f t="shared" si="27"/>
        <v>0</v>
      </c>
      <c r="G421" s="144">
        <f t="shared" si="25"/>
        <v>0</v>
      </c>
    </row>
    <row r="422" spans="3:7" ht="15">
      <c r="C422" s="2">
        <f t="shared" si="24"/>
        <v>421</v>
      </c>
      <c r="E422" s="143">
        <f t="shared" si="26"/>
        <v>0</v>
      </c>
      <c r="F422" s="144">
        <f t="shared" si="27"/>
        <v>0</v>
      </c>
      <c r="G422" s="144">
        <f t="shared" si="25"/>
        <v>0</v>
      </c>
    </row>
    <row r="423" spans="3:7" ht="15">
      <c r="C423" s="2">
        <f t="shared" si="24"/>
        <v>422</v>
      </c>
      <c r="E423" s="143">
        <f t="shared" si="26"/>
        <v>0</v>
      </c>
      <c r="F423" s="144">
        <f t="shared" si="27"/>
        <v>0</v>
      </c>
      <c r="G423" s="144">
        <f t="shared" si="25"/>
        <v>0</v>
      </c>
    </row>
    <row r="424" spans="3:7" ht="15">
      <c r="C424" s="2">
        <f t="shared" si="24"/>
        <v>423</v>
      </c>
      <c r="E424" s="143">
        <f t="shared" si="26"/>
        <v>0</v>
      </c>
      <c r="F424" s="144">
        <f t="shared" si="27"/>
        <v>0</v>
      </c>
      <c r="G424" s="144">
        <f t="shared" si="25"/>
        <v>0</v>
      </c>
    </row>
    <row r="425" spans="3:7" ht="15">
      <c r="C425" s="2">
        <f t="shared" si="24"/>
        <v>424</v>
      </c>
      <c r="E425" s="143">
        <f t="shared" si="26"/>
        <v>0</v>
      </c>
      <c r="F425" s="144">
        <f t="shared" si="27"/>
        <v>0</v>
      </c>
      <c r="G425" s="144">
        <f t="shared" si="25"/>
        <v>0</v>
      </c>
    </row>
    <row r="426" spans="3:7" ht="15">
      <c r="C426" s="2">
        <f aca="true" t="shared" si="28" ref="C426:C470">SUM(C425,1)</f>
        <v>425</v>
      </c>
      <c r="E426" s="143">
        <f t="shared" si="26"/>
        <v>0</v>
      </c>
      <c r="F426" s="144">
        <f t="shared" si="27"/>
        <v>0</v>
      </c>
      <c r="G426" s="144">
        <f aca="true" t="shared" si="29" ref="G426:G481">SUM(G425+F426)</f>
        <v>0</v>
      </c>
    </row>
    <row r="427" spans="3:7" ht="15">
      <c r="C427" s="2">
        <f t="shared" si="28"/>
        <v>426</v>
      </c>
      <c r="E427" s="143">
        <f t="shared" si="26"/>
        <v>0</v>
      </c>
      <c r="F427" s="144">
        <f t="shared" si="27"/>
        <v>0</v>
      </c>
      <c r="G427" s="144">
        <f t="shared" si="29"/>
        <v>0</v>
      </c>
    </row>
    <row r="428" spans="3:7" ht="15">
      <c r="C428" s="2">
        <f t="shared" si="28"/>
        <v>427</v>
      </c>
      <c r="E428" s="143">
        <f t="shared" si="26"/>
        <v>0</v>
      </c>
      <c r="F428" s="144">
        <f t="shared" si="27"/>
        <v>0</v>
      </c>
      <c r="G428" s="144">
        <f t="shared" si="29"/>
        <v>0</v>
      </c>
    </row>
    <row r="429" spans="3:7" ht="15">
      <c r="C429" s="2">
        <f t="shared" si="28"/>
        <v>428</v>
      </c>
      <c r="E429" s="143">
        <f t="shared" si="26"/>
        <v>0</v>
      </c>
      <c r="F429" s="144">
        <f t="shared" si="27"/>
        <v>0</v>
      </c>
      <c r="G429" s="144">
        <f t="shared" si="29"/>
        <v>0</v>
      </c>
    </row>
    <row r="430" spans="3:7" ht="15">
      <c r="C430" s="2">
        <f t="shared" si="28"/>
        <v>429</v>
      </c>
      <c r="E430" s="143">
        <f t="shared" si="26"/>
        <v>0</v>
      </c>
      <c r="F430" s="144">
        <f t="shared" si="27"/>
        <v>0</v>
      </c>
      <c r="G430" s="144">
        <f t="shared" si="29"/>
        <v>0</v>
      </c>
    </row>
    <row r="431" spans="3:7" ht="15">
      <c r="C431" s="2">
        <f t="shared" si="28"/>
        <v>430</v>
      </c>
      <c r="E431" s="143">
        <f t="shared" si="26"/>
        <v>0</v>
      </c>
      <c r="F431" s="144">
        <f t="shared" si="27"/>
        <v>0</v>
      </c>
      <c r="G431" s="144">
        <f t="shared" si="29"/>
        <v>0</v>
      </c>
    </row>
    <row r="432" spans="3:7" ht="15">
      <c r="C432" s="2">
        <f t="shared" si="28"/>
        <v>431</v>
      </c>
      <c r="E432" s="143">
        <f t="shared" si="26"/>
        <v>0</v>
      </c>
      <c r="F432" s="144">
        <f t="shared" si="27"/>
        <v>0</v>
      </c>
      <c r="G432" s="144">
        <f t="shared" si="29"/>
        <v>0</v>
      </c>
    </row>
    <row r="433" spans="3:7" ht="15">
      <c r="C433" s="2">
        <f t="shared" si="28"/>
        <v>432</v>
      </c>
      <c r="E433" s="143">
        <f t="shared" si="26"/>
        <v>0</v>
      </c>
      <c r="F433" s="144">
        <f t="shared" si="27"/>
        <v>0</v>
      </c>
      <c r="G433" s="144">
        <f t="shared" si="29"/>
        <v>0</v>
      </c>
    </row>
    <row r="434" spans="3:7" ht="15">
      <c r="C434" s="2">
        <f t="shared" si="28"/>
        <v>433</v>
      </c>
      <c r="E434" s="143">
        <f t="shared" si="26"/>
        <v>0</v>
      </c>
      <c r="F434" s="144">
        <f t="shared" si="27"/>
        <v>0</v>
      </c>
      <c r="G434" s="144">
        <f t="shared" si="29"/>
        <v>0</v>
      </c>
    </row>
    <row r="435" spans="3:7" ht="15">
      <c r="C435" s="2">
        <f t="shared" si="28"/>
        <v>434</v>
      </c>
      <c r="E435" s="143">
        <f aca="true" t="shared" si="30" ref="E435:E481">IF(C435&gt;$A$9,0,IPMT(A$7/12,C435,A$9,A$2))</f>
        <v>0</v>
      </c>
      <c r="F435" s="144">
        <f t="shared" si="27"/>
        <v>0</v>
      </c>
      <c r="G435" s="144">
        <f t="shared" si="29"/>
        <v>0</v>
      </c>
    </row>
    <row r="436" spans="3:7" ht="15">
      <c r="C436" s="2">
        <f t="shared" si="28"/>
        <v>435</v>
      </c>
      <c r="E436" s="143">
        <f t="shared" si="30"/>
        <v>0</v>
      </c>
      <c r="F436" s="144">
        <f t="shared" si="27"/>
        <v>0</v>
      </c>
      <c r="G436" s="144">
        <f t="shared" si="29"/>
        <v>0</v>
      </c>
    </row>
    <row r="437" spans="3:7" ht="15">
      <c r="C437" s="2">
        <f t="shared" si="28"/>
        <v>436</v>
      </c>
      <c r="E437" s="143">
        <f t="shared" si="30"/>
        <v>0</v>
      </c>
      <c r="F437" s="144">
        <f t="shared" si="27"/>
        <v>0</v>
      </c>
      <c r="G437" s="144">
        <f t="shared" si="29"/>
        <v>0</v>
      </c>
    </row>
    <row r="438" spans="3:7" ht="15">
      <c r="C438" s="2">
        <f t="shared" si="28"/>
        <v>437</v>
      </c>
      <c r="E438" s="143">
        <f t="shared" si="30"/>
        <v>0</v>
      </c>
      <c r="F438" s="144">
        <f t="shared" si="27"/>
        <v>0</v>
      </c>
      <c r="G438" s="144">
        <f t="shared" si="29"/>
        <v>0</v>
      </c>
    </row>
    <row r="439" spans="3:7" ht="15">
      <c r="C439" s="2">
        <f t="shared" si="28"/>
        <v>438</v>
      </c>
      <c r="E439" s="143">
        <f t="shared" si="30"/>
        <v>0</v>
      </c>
      <c r="F439" s="144">
        <f t="shared" si="27"/>
        <v>0</v>
      </c>
      <c r="G439" s="144">
        <f t="shared" si="29"/>
        <v>0</v>
      </c>
    </row>
    <row r="440" spans="3:7" ht="15">
      <c r="C440" s="2">
        <f t="shared" si="28"/>
        <v>439</v>
      </c>
      <c r="E440" s="143">
        <f t="shared" si="30"/>
        <v>0</v>
      </c>
      <c r="F440" s="144">
        <f t="shared" si="27"/>
        <v>0</v>
      </c>
      <c r="G440" s="144">
        <f t="shared" si="29"/>
        <v>0</v>
      </c>
    </row>
    <row r="441" spans="3:7" ht="15">
      <c r="C441" s="2">
        <f t="shared" si="28"/>
        <v>440</v>
      </c>
      <c r="E441" s="143">
        <f t="shared" si="30"/>
        <v>0</v>
      </c>
      <c r="F441" s="144">
        <f t="shared" si="27"/>
        <v>0</v>
      </c>
      <c r="G441" s="144">
        <f t="shared" si="29"/>
        <v>0</v>
      </c>
    </row>
    <row r="442" spans="3:7" ht="15">
      <c r="C442" s="2">
        <f t="shared" si="28"/>
        <v>441</v>
      </c>
      <c r="E442" s="143">
        <f t="shared" si="30"/>
        <v>0</v>
      </c>
      <c r="F442" s="144">
        <f t="shared" si="27"/>
        <v>0</v>
      </c>
      <c r="G442" s="144">
        <f t="shared" si="29"/>
        <v>0</v>
      </c>
    </row>
    <row r="443" spans="3:7" ht="15">
      <c r="C443" s="2">
        <f t="shared" si="28"/>
        <v>442</v>
      </c>
      <c r="E443" s="143">
        <f t="shared" si="30"/>
        <v>0</v>
      </c>
      <c r="F443" s="144">
        <f t="shared" si="27"/>
        <v>0</v>
      </c>
      <c r="G443" s="144">
        <f t="shared" si="29"/>
        <v>0</v>
      </c>
    </row>
    <row r="444" spans="3:7" ht="15">
      <c r="C444" s="2">
        <f t="shared" si="28"/>
        <v>443</v>
      </c>
      <c r="E444" s="143">
        <f t="shared" si="30"/>
        <v>0</v>
      </c>
      <c r="F444" s="144">
        <f t="shared" si="27"/>
        <v>0</v>
      </c>
      <c r="G444" s="144">
        <f t="shared" si="29"/>
        <v>0</v>
      </c>
    </row>
    <row r="445" spans="3:7" ht="15">
      <c r="C445" s="2">
        <f t="shared" si="28"/>
        <v>444</v>
      </c>
      <c r="E445" s="143">
        <f t="shared" si="30"/>
        <v>0</v>
      </c>
      <c r="F445" s="144">
        <f t="shared" si="27"/>
        <v>0</v>
      </c>
      <c r="G445" s="144">
        <f t="shared" si="29"/>
        <v>0</v>
      </c>
    </row>
    <row r="446" spans="3:7" ht="15">
      <c r="C446" s="2">
        <f t="shared" si="28"/>
        <v>445</v>
      </c>
      <c r="E446" s="143">
        <f t="shared" si="30"/>
        <v>0</v>
      </c>
      <c r="F446" s="144">
        <f t="shared" si="27"/>
        <v>0</v>
      </c>
      <c r="G446" s="144">
        <f t="shared" si="29"/>
        <v>0</v>
      </c>
    </row>
    <row r="447" spans="3:7" ht="15">
      <c r="C447" s="2">
        <f t="shared" si="28"/>
        <v>446</v>
      </c>
      <c r="E447" s="143">
        <f t="shared" si="30"/>
        <v>0</v>
      </c>
      <c r="F447" s="144">
        <f t="shared" si="27"/>
        <v>0</v>
      </c>
      <c r="G447" s="144">
        <f t="shared" si="29"/>
        <v>0</v>
      </c>
    </row>
    <row r="448" spans="3:7" ht="15">
      <c r="C448" s="2">
        <f t="shared" si="28"/>
        <v>447</v>
      </c>
      <c r="E448" s="143">
        <f t="shared" si="30"/>
        <v>0</v>
      </c>
      <c r="F448" s="144">
        <f t="shared" si="27"/>
        <v>0</v>
      </c>
      <c r="G448" s="144">
        <f t="shared" si="29"/>
        <v>0</v>
      </c>
    </row>
    <row r="449" spans="3:7" ht="15">
      <c r="C449" s="2">
        <f t="shared" si="28"/>
        <v>448</v>
      </c>
      <c r="E449" s="143">
        <f t="shared" si="30"/>
        <v>0</v>
      </c>
      <c r="F449" s="144">
        <f t="shared" si="27"/>
        <v>0</v>
      </c>
      <c r="G449" s="144">
        <f t="shared" si="29"/>
        <v>0</v>
      </c>
    </row>
    <row r="450" spans="3:7" ht="15">
      <c r="C450" s="2">
        <f t="shared" si="28"/>
        <v>449</v>
      </c>
      <c r="E450" s="143">
        <f t="shared" si="30"/>
        <v>0</v>
      </c>
      <c r="F450" s="144">
        <f t="shared" si="27"/>
        <v>0</v>
      </c>
      <c r="G450" s="144">
        <f t="shared" si="29"/>
        <v>0</v>
      </c>
    </row>
    <row r="451" spans="3:7" ht="15">
      <c r="C451" s="2">
        <f t="shared" si="28"/>
        <v>450</v>
      </c>
      <c r="E451" s="143">
        <f t="shared" si="30"/>
        <v>0</v>
      </c>
      <c r="F451" s="144">
        <f aca="true" t="shared" si="31" ref="F451:F481">IF(E451&gt;=0,0,SUM(D$2-E451))</f>
        <v>0</v>
      </c>
      <c r="G451" s="144">
        <f t="shared" si="29"/>
        <v>0</v>
      </c>
    </row>
    <row r="452" spans="3:7" ht="15">
      <c r="C452" s="2">
        <f t="shared" si="28"/>
        <v>451</v>
      </c>
      <c r="E452" s="143">
        <f t="shared" si="30"/>
        <v>0</v>
      </c>
      <c r="F452" s="144">
        <f t="shared" si="31"/>
        <v>0</v>
      </c>
      <c r="G452" s="144">
        <f t="shared" si="29"/>
        <v>0</v>
      </c>
    </row>
    <row r="453" spans="3:7" ht="15">
      <c r="C453" s="2">
        <f t="shared" si="28"/>
        <v>452</v>
      </c>
      <c r="E453" s="143">
        <f t="shared" si="30"/>
        <v>0</v>
      </c>
      <c r="F453" s="144">
        <f t="shared" si="31"/>
        <v>0</v>
      </c>
      <c r="G453" s="144">
        <f t="shared" si="29"/>
        <v>0</v>
      </c>
    </row>
    <row r="454" spans="3:7" ht="15">
      <c r="C454" s="2">
        <f t="shared" si="28"/>
        <v>453</v>
      </c>
      <c r="E454" s="143">
        <f t="shared" si="30"/>
        <v>0</v>
      </c>
      <c r="F454" s="144">
        <f t="shared" si="31"/>
        <v>0</v>
      </c>
      <c r="G454" s="144">
        <f t="shared" si="29"/>
        <v>0</v>
      </c>
    </row>
    <row r="455" spans="3:7" ht="15">
      <c r="C455" s="2">
        <f t="shared" si="28"/>
        <v>454</v>
      </c>
      <c r="E455" s="143">
        <f t="shared" si="30"/>
        <v>0</v>
      </c>
      <c r="F455" s="144">
        <f t="shared" si="31"/>
        <v>0</v>
      </c>
      <c r="G455" s="144">
        <f t="shared" si="29"/>
        <v>0</v>
      </c>
    </row>
    <row r="456" spans="3:7" ht="15">
      <c r="C456" s="2">
        <f t="shared" si="28"/>
        <v>455</v>
      </c>
      <c r="E456" s="143">
        <f t="shared" si="30"/>
        <v>0</v>
      </c>
      <c r="F456" s="144">
        <f t="shared" si="31"/>
        <v>0</v>
      </c>
      <c r="G456" s="144">
        <f t="shared" si="29"/>
        <v>0</v>
      </c>
    </row>
    <row r="457" spans="3:7" ht="15">
      <c r="C457" s="2">
        <f t="shared" si="28"/>
        <v>456</v>
      </c>
      <c r="E457" s="143">
        <f t="shared" si="30"/>
        <v>0</v>
      </c>
      <c r="F457" s="144">
        <f t="shared" si="31"/>
        <v>0</v>
      </c>
      <c r="G457" s="144">
        <f t="shared" si="29"/>
        <v>0</v>
      </c>
    </row>
    <row r="458" spans="3:7" ht="15">
      <c r="C458" s="2">
        <f t="shared" si="28"/>
        <v>457</v>
      </c>
      <c r="E458" s="143">
        <f t="shared" si="30"/>
        <v>0</v>
      </c>
      <c r="F458" s="144">
        <f t="shared" si="31"/>
        <v>0</v>
      </c>
      <c r="G458" s="144">
        <f t="shared" si="29"/>
        <v>0</v>
      </c>
    </row>
    <row r="459" spans="3:7" ht="15">
      <c r="C459" s="2">
        <f t="shared" si="28"/>
        <v>458</v>
      </c>
      <c r="E459" s="143">
        <f t="shared" si="30"/>
        <v>0</v>
      </c>
      <c r="F459" s="144">
        <f t="shared" si="31"/>
        <v>0</v>
      </c>
      <c r="G459" s="144">
        <f t="shared" si="29"/>
        <v>0</v>
      </c>
    </row>
    <row r="460" spans="3:7" ht="15">
      <c r="C460" s="2">
        <f t="shared" si="28"/>
        <v>459</v>
      </c>
      <c r="E460" s="143">
        <f t="shared" si="30"/>
        <v>0</v>
      </c>
      <c r="F460" s="144">
        <f t="shared" si="31"/>
        <v>0</v>
      </c>
      <c r="G460" s="144">
        <f t="shared" si="29"/>
        <v>0</v>
      </c>
    </row>
    <row r="461" spans="3:7" ht="15">
      <c r="C461" s="2">
        <f t="shared" si="28"/>
        <v>460</v>
      </c>
      <c r="E461" s="143">
        <f t="shared" si="30"/>
        <v>0</v>
      </c>
      <c r="F461" s="144">
        <f t="shared" si="31"/>
        <v>0</v>
      </c>
      <c r="G461" s="144">
        <f t="shared" si="29"/>
        <v>0</v>
      </c>
    </row>
    <row r="462" spans="3:7" ht="15">
      <c r="C462" s="2">
        <f t="shared" si="28"/>
        <v>461</v>
      </c>
      <c r="E462" s="143">
        <f t="shared" si="30"/>
        <v>0</v>
      </c>
      <c r="F462" s="144">
        <f t="shared" si="31"/>
        <v>0</v>
      </c>
      <c r="G462" s="144">
        <f t="shared" si="29"/>
        <v>0</v>
      </c>
    </row>
    <row r="463" spans="3:7" ht="15">
      <c r="C463" s="2">
        <f t="shared" si="28"/>
        <v>462</v>
      </c>
      <c r="E463" s="143">
        <f t="shared" si="30"/>
        <v>0</v>
      </c>
      <c r="F463" s="144">
        <f t="shared" si="31"/>
        <v>0</v>
      </c>
      <c r="G463" s="144">
        <f t="shared" si="29"/>
        <v>0</v>
      </c>
    </row>
    <row r="464" spans="3:7" ht="15">
      <c r="C464" s="2">
        <f t="shared" si="28"/>
        <v>463</v>
      </c>
      <c r="E464" s="143">
        <f t="shared" si="30"/>
        <v>0</v>
      </c>
      <c r="F464" s="144">
        <f t="shared" si="31"/>
        <v>0</v>
      </c>
      <c r="G464" s="144">
        <f t="shared" si="29"/>
        <v>0</v>
      </c>
    </row>
    <row r="465" spans="3:7" ht="15">
      <c r="C465" s="2">
        <f t="shared" si="28"/>
        <v>464</v>
      </c>
      <c r="E465" s="143">
        <f t="shared" si="30"/>
        <v>0</v>
      </c>
      <c r="F465" s="144">
        <f t="shared" si="31"/>
        <v>0</v>
      </c>
      <c r="G465" s="144">
        <f t="shared" si="29"/>
        <v>0</v>
      </c>
    </row>
    <row r="466" spans="3:7" ht="15">
      <c r="C466" s="2">
        <f t="shared" si="28"/>
        <v>465</v>
      </c>
      <c r="E466" s="143">
        <f t="shared" si="30"/>
        <v>0</v>
      </c>
      <c r="F466" s="144">
        <f t="shared" si="31"/>
        <v>0</v>
      </c>
      <c r="G466" s="144">
        <f t="shared" si="29"/>
        <v>0</v>
      </c>
    </row>
    <row r="467" spans="3:7" ht="15">
      <c r="C467" s="2">
        <f t="shared" si="28"/>
        <v>466</v>
      </c>
      <c r="E467" s="143">
        <f t="shared" si="30"/>
        <v>0</v>
      </c>
      <c r="F467" s="144">
        <f t="shared" si="31"/>
        <v>0</v>
      </c>
      <c r="G467" s="144">
        <f t="shared" si="29"/>
        <v>0</v>
      </c>
    </row>
    <row r="468" spans="3:7" ht="15">
      <c r="C468" s="2">
        <f t="shared" si="28"/>
        <v>467</v>
      </c>
      <c r="E468" s="143">
        <f t="shared" si="30"/>
        <v>0</v>
      </c>
      <c r="F468" s="144">
        <f t="shared" si="31"/>
        <v>0</v>
      </c>
      <c r="G468" s="144">
        <f t="shared" si="29"/>
        <v>0</v>
      </c>
    </row>
    <row r="469" spans="3:7" ht="15">
      <c r="C469" s="2">
        <f t="shared" si="28"/>
        <v>468</v>
      </c>
      <c r="E469" s="143">
        <f t="shared" si="30"/>
        <v>0</v>
      </c>
      <c r="F469" s="144">
        <f t="shared" si="31"/>
        <v>0</v>
      </c>
      <c r="G469" s="144">
        <f t="shared" si="29"/>
        <v>0</v>
      </c>
    </row>
    <row r="470" spans="3:7" ht="15">
      <c r="C470" s="2">
        <f t="shared" si="28"/>
        <v>469</v>
      </c>
      <c r="E470" s="143">
        <f t="shared" si="30"/>
        <v>0</v>
      </c>
      <c r="F470" s="144">
        <f t="shared" si="31"/>
        <v>0</v>
      </c>
      <c r="G470" s="144">
        <f t="shared" si="29"/>
        <v>0</v>
      </c>
    </row>
    <row r="471" spans="3:7" ht="15">
      <c r="C471" s="2">
        <f>SUM(C470,1)</f>
        <v>470</v>
      </c>
      <c r="E471" s="143">
        <f t="shared" si="30"/>
        <v>0</v>
      </c>
      <c r="F471" s="144">
        <f t="shared" si="31"/>
        <v>0</v>
      </c>
      <c r="G471" s="144">
        <f t="shared" si="29"/>
        <v>0</v>
      </c>
    </row>
    <row r="472" spans="3:7" ht="15">
      <c r="C472" s="2">
        <f aca="true" t="shared" si="32" ref="C472:C479">SUM(C471,1)</f>
        <v>471</v>
      </c>
      <c r="E472" s="143">
        <f t="shared" si="30"/>
        <v>0</v>
      </c>
      <c r="F472" s="144">
        <f t="shared" si="31"/>
        <v>0</v>
      </c>
      <c r="G472" s="144">
        <f t="shared" si="29"/>
        <v>0</v>
      </c>
    </row>
    <row r="473" spans="3:7" ht="15">
      <c r="C473" s="2">
        <f t="shared" si="32"/>
        <v>472</v>
      </c>
      <c r="E473" s="143">
        <f t="shared" si="30"/>
        <v>0</v>
      </c>
      <c r="F473" s="144">
        <f t="shared" si="31"/>
        <v>0</v>
      </c>
      <c r="G473" s="144">
        <f t="shared" si="29"/>
        <v>0</v>
      </c>
    </row>
    <row r="474" spans="3:7" ht="15">
      <c r="C474" s="2">
        <f t="shared" si="32"/>
        <v>473</v>
      </c>
      <c r="E474" s="143">
        <f t="shared" si="30"/>
        <v>0</v>
      </c>
      <c r="F474" s="144">
        <f t="shared" si="31"/>
        <v>0</v>
      </c>
      <c r="G474" s="144">
        <f t="shared" si="29"/>
        <v>0</v>
      </c>
    </row>
    <row r="475" spans="3:7" ht="15">
      <c r="C475" s="2">
        <f t="shared" si="32"/>
        <v>474</v>
      </c>
      <c r="E475" s="143">
        <f t="shared" si="30"/>
        <v>0</v>
      </c>
      <c r="F475" s="144">
        <f t="shared" si="31"/>
        <v>0</v>
      </c>
      <c r="G475" s="144">
        <f t="shared" si="29"/>
        <v>0</v>
      </c>
    </row>
    <row r="476" spans="3:7" ht="15">
      <c r="C476" s="2">
        <f t="shared" si="32"/>
        <v>475</v>
      </c>
      <c r="E476" s="143">
        <f t="shared" si="30"/>
        <v>0</v>
      </c>
      <c r="F476" s="144">
        <f t="shared" si="31"/>
        <v>0</v>
      </c>
      <c r="G476" s="144">
        <f t="shared" si="29"/>
        <v>0</v>
      </c>
    </row>
    <row r="477" spans="3:7" ht="15">
      <c r="C477" s="2">
        <f t="shared" si="32"/>
        <v>476</v>
      </c>
      <c r="E477" s="143">
        <f t="shared" si="30"/>
        <v>0</v>
      </c>
      <c r="F477" s="144">
        <f t="shared" si="31"/>
        <v>0</v>
      </c>
      <c r="G477" s="144">
        <f t="shared" si="29"/>
        <v>0</v>
      </c>
    </row>
    <row r="478" spans="3:7" ht="15">
      <c r="C478" s="2">
        <f t="shared" si="32"/>
        <v>477</v>
      </c>
      <c r="E478" s="143">
        <f t="shared" si="30"/>
        <v>0</v>
      </c>
      <c r="F478" s="144">
        <f t="shared" si="31"/>
        <v>0</v>
      </c>
      <c r="G478" s="144">
        <f t="shared" si="29"/>
        <v>0</v>
      </c>
    </row>
    <row r="479" spans="3:7" ht="15">
      <c r="C479" s="2">
        <f t="shared" si="32"/>
        <v>478</v>
      </c>
      <c r="E479" s="143">
        <f t="shared" si="30"/>
        <v>0</v>
      </c>
      <c r="F479" s="144">
        <f t="shared" si="31"/>
        <v>0</v>
      </c>
      <c r="G479" s="144">
        <f t="shared" si="29"/>
        <v>0</v>
      </c>
    </row>
    <row r="480" spans="3:7" ht="15">
      <c r="C480" s="2">
        <f>SUM(C479,1)</f>
        <v>479</v>
      </c>
      <c r="E480" s="143">
        <f t="shared" si="30"/>
        <v>0</v>
      </c>
      <c r="F480" s="144">
        <f t="shared" si="31"/>
        <v>0</v>
      </c>
      <c r="G480" s="144">
        <f t="shared" si="29"/>
        <v>0</v>
      </c>
    </row>
    <row r="481" spans="3:7" ht="15">
      <c r="C481" s="2">
        <f aca="true" t="shared" si="33" ref="C481">SUM(C480,1)</f>
        <v>480</v>
      </c>
      <c r="D481" t="s">
        <v>16</v>
      </c>
      <c r="E481" s="143">
        <f t="shared" si="30"/>
        <v>0</v>
      </c>
      <c r="F481" s="144">
        <f t="shared" si="31"/>
        <v>0</v>
      </c>
      <c r="G481" s="144">
        <f t="shared" si="29"/>
        <v>0</v>
      </c>
    </row>
    <row r="482" spans="4:6" ht="15">
      <c r="D482" s="144">
        <f>SUM(-E481,-F481)</f>
        <v>0</v>
      </c>
      <c r="E482" s="144"/>
      <c r="F482" s="144"/>
    </row>
    <row r="483" spans="4:6" ht="15">
      <c r="D483" s="144"/>
      <c r="E483" s="144">
        <f>SUM(E2:E481)</f>
        <v>0</v>
      </c>
      <c r="F483" s="144">
        <f>SUM(F2:F481)</f>
        <v>0</v>
      </c>
    </row>
  </sheetData>
  <sheetProtection algorithmName="SHA-512" hashValue="vcDhwubPpkQPfX4QCfdxhpHVgdHobXZ7EHE3+Ka+W+x8thwG+WGCBA1TGs6XB1RwL7lBe7djdy+/zKZ9M4PQvw==" saltValue="IL1gZlJk5ZgzqBW2rpEaZA==" spinCount="100000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3"/>
  <sheetViews>
    <sheetView workbookViewId="0" topLeftCell="A1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8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 aca="true" t="shared" si="1" ref="F2:F65">IF(E2&gt;=0,0,SUM(D$2-E2))</f>
        <v>0</v>
      </c>
      <c r="G2" s="144">
        <f>SUM(A2+F2)</f>
        <v>0</v>
      </c>
    </row>
    <row r="3" spans="3:7" ht="15">
      <c r="C3" s="2">
        <f aca="true" t="shared" si="2" ref="C3:C66">SUM(C2,1)</f>
        <v>2</v>
      </c>
      <c r="D3" s="144"/>
      <c r="E3" s="143">
        <f t="shared" si="0"/>
        <v>0</v>
      </c>
      <c r="F3" s="144">
        <f t="shared" si="1"/>
        <v>0</v>
      </c>
      <c r="G3" s="144">
        <f aca="true" t="shared" si="3" ref="G3:G66">SUM(G2+F3)</f>
        <v>0</v>
      </c>
    </row>
    <row r="4" spans="1:7" ht="1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ht="1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ht="1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aca="true" t="shared" si="5" ref="F66:F129">IF(E66&gt;=0,0,SUM(D$2-E66))</f>
        <v>0</v>
      </c>
      <c r="G66" s="144">
        <f t="shared" si="3"/>
        <v>0</v>
      </c>
    </row>
    <row r="67" spans="3:7" ht="15">
      <c r="C67" s="2">
        <f aca="true" t="shared" si="6" ref="C67:C130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aca="true" t="shared" si="7" ref="G67:G130">SUM(G66+F67)</f>
        <v>0</v>
      </c>
    </row>
    <row r="68" spans="3:7" ht="1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ht="1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ht="1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aca="true" t="shared" si="9" ref="F130:F193">IF(E130&gt;=0,0,SUM(D$2-E130))</f>
        <v>0</v>
      </c>
      <c r="G130" s="144">
        <f t="shared" si="7"/>
        <v>0</v>
      </c>
    </row>
    <row r="131" spans="3:7" ht="15">
      <c r="C131" s="2">
        <f aca="true" t="shared" si="10" ref="C131:C194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aca="true" t="shared" si="11" ref="G131:G194">SUM(G130+F131)</f>
        <v>0</v>
      </c>
    </row>
    <row r="132" spans="3:7" ht="1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ht="1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ht="1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57">IF(C194&gt;$A$9,0,IPMT(A$7/12,C194,A$9,A$2))</f>
        <v>0</v>
      </c>
      <c r="F194" s="144">
        <f aca="true" t="shared" si="13" ref="F194:F257">IF(E194&gt;=0,0,SUM(D$2-E194))</f>
        <v>0</v>
      </c>
      <c r="G194" s="144">
        <f t="shared" si="11"/>
        <v>0</v>
      </c>
    </row>
    <row r="195" spans="3:7" ht="15">
      <c r="C195" s="2">
        <f aca="true" t="shared" si="14" ref="C195:C258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aca="true" t="shared" si="15" ref="G195:G258">SUM(G194+F195)</f>
        <v>0</v>
      </c>
    </row>
    <row r="196" spans="3:7" ht="1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ht="1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ht="1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aca="true" t="shared" si="16" ref="E258:E321">IF(C258&gt;$A$9,0,IPMT(A$7/12,C258,A$9,A$2))</f>
        <v>0</v>
      </c>
      <c r="F258" s="144">
        <f aca="true" t="shared" si="17" ref="F258:F321">IF(E258&gt;=0,0,SUM(D$2-E258))</f>
        <v>0</v>
      </c>
      <c r="G258" s="144">
        <f t="shared" si="15"/>
        <v>0</v>
      </c>
    </row>
    <row r="259" spans="3:7" ht="15">
      <c r="C259" s="2">
        <f aca="true" t="shared" si="18" ref="C259:C322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aca="true" t="shared" si="19" ref="G259:G322">SUM(G258+F259)</f>
        <v>0</v>
      </c>
    </row>
    <row r="260" spans="3:7" ht="1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ht="1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ht="1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aca="true" t="shared" si="20" ref="E322:E361">IF(C322&gt;$A$9,0,IPMT(A$7/12,C322,A$9,A$2))</f>
        <v>0</v>
      </c>
      <c r="F322" s="144">
        <f aca="true" t="shared" si="21" ref="F322:F360">IF(E322&gt;=0,0,SUM(D$2-E322))</f>
        <v>0</v>
      </c>
      <c r="G322" s="144">
        <f t="shared" si="19"/>
        <v>0</v>
      </c>
    </row>
    <row r="323" spans="3:7" ht="15">
      <c r="C323" s="2">
        <f aca="true" t="shared" si="22" ref="C323:C361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aca="true" t="shared" si="23" ref="G323:G361">SUM(G322+F323)</f>
        <v>0</v>
      </c>
    </row>
    <row r="324" spans="3:7" ht="1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ht="1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ht="1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3:7" ht="1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ht="1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4:6" ht="15">
      <c r="D362" s="144">
        <f>SUM(-E361,-F361)</f>
        <v>0</v>
      </c>
      <c r="E362" s="144"/>
      <c r="F362" s="144"/>
    </row>
    <row r="363" spans="4:6" ht="15">
      <c r="D363" s="144"/>
      <c r="E363" s="144">
        <f>SUM(E2:E361)</f>
        <v>0</v>
      </c>
      <c r="F363" s="144">
        <f>SUM(F2:F361)</f>
        <v>0</v>
      </c>
    </row>
  </sheetData>
  <sheetProtection algorithmName="SHA-512" hashValue="gKMkPK89jD5BP9zMbHayOs+yOFzlE8PjqRtSttTgSbKjR8kyelvstWin+ANN24/g8Kq3RWzr1foHdNbqnQk2eQ==" saltValue="JRszR3fLVGRcAJ8F0LybGQ==" spinCount="100000" sheet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3"/>
  <sheetViews>
    <sheetView workbookViewId="0" topLeftCell="A2">
      <selection activeCell="A2" sqref="A2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42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 aca="true" t="shared" si="1" ref="F2:F65">IF(E2&gt;=0,0,SUM(D$2-E2))</f>
        <v>0</v>
      </c>
      <c r="G2" s="144">
        <f>SUM(A2+F2)</f>
        <v>0</v>
      </c>
    </row>
    <row r="3" spans="3:7" ht="15">
      <c r="C3" s="2">
        <f aca="true" t="shared" si="2" ref="C3:C66">SUM(C2,1)</f>
        <v>2</v>
      </c>
      <c r="D3" s="144"/>
      <c r="E3" s="143">
        <f t="shared" si="0"/>
        <v>0</v>
      </c>
      <c r="F3" s="144">
        <f t="shared" si="1"/>
        <v>0</v>
      </c>
      <c r="G3" s="144">
        <f aca="true" t="shared" si="3" ref="G3:G66">SUM(G2+F3)</f>
        <v>0</v>
      </c>
    </row>
    <row r="4" spans="1:7" ht="1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ht="1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ht="1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aca="true" t="shared" si="5" ref="F66:F129">IF(E66&gt;=0,0,SUM(D$2-E66))</f>
        <v>0</v>
      </c>
      <c r="G66" s="144">
        <f t="shared" si="3"/>
        <v>0</v>
      </c>
    </row>
    <row r="67" spans="3:7" ht="15">
      <c r="C67" s="2">
        <f aca="true" t="shared" si="6" ref="C67:C130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aca="true" t="shared" si="7" ref="G67:G130">SUM(G66+F67)</f>
        <v>0</v>
      </c>
    </row>
    <row r="68" spans="3:7" ht="1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ht="1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ht="1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aca="true" t="shared" si="9" ref="F130:F193">IF(E130&gt;=0,0,SUM(D$2-E130))</f>
        <v>0</v>
      </c>
      <c r="G130" s="144">
        <f t="shared" si="7"/>
        <v>0</v>
      </c>
    </row>
    <row r="131" spans="3:7" ht="15">
      <c r="C131" s="2">
        <f aca="true" t="shared" si="10" ref="C131:C194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aca="true" t="shared" si="11" ref="G131:G194">SUM(G130+F131)</f>
        <v>0</v>
      </c>
    </row>
    <row r="132" spans="3:7" ht="1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ht="1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ht="1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57">IF(C194&gt;$A$9,0,IPMT(A$7/12,C194,A$9,A$2))</f>
        <v>0</v>
      </c>
      <c r="F194" s="144">
        <f aca="true" t="shared" si="13" ref="F194:F257">IF(E194&gt;=0,0,SUM(D$2-E194))</f>
        <v>0</v>
      </c>
      <c r="G194" s="144">
        <f t="shared" si="11"/>
        <v>0</v>
      </c>
    </row>
    <row r="195" spans="3:7" ht="15">
      <c r="C195" s="2">
        <f aca="true" t="shared" si="14" ref="C195:C258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aca="true" t="shared" si="15" ref="G195:G258">SUM(G194+F195)</f>
        <v>0</v>
      </c>
    </row>
    <row r="196" spans="3:7" ht="1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ht="1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ht="1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aca="true" t="shared" si="16" ref="E258:E321">IF(C258&gt;$A$9,0,IPMT(A$7/12,C258,A$9,A$2))</f>
        <v>0</v>
      </c>
      <c r="F258" s="144">
        <f aca="true" t="shared" si="17" ref="F258:F321">IF(E258&gt;=0,0,SUM(D$2-E258))</f>
        <v>0</v>
      </c>
      <c r="G258" s="144">
        <f t="shared" si="15"/>
        <v>0</v>
      </c>
    </row>
    <row r="259" spans="3:7" ht="15">
      <c r="C259" s="2">
        <f aca="true" t="shared" si="18" ref="C259:C322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aca="true" t="shared" si="19" ref="G259:G322">SUM(G258+F259)</f>
        <v>0</v>
      </c>
    </row>
    <row r="260" spans="3:7" ht="1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ht="1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ht="1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aca="true" t="shared" si="20" ref="E322:E361">IF(C322&gt;$A$9,0,IPMT(A$7/12,C322,A$9,A$2))</f>
        <v>0</v>
      </c>
      <c r="F322" s="144">
        <f aca="true" t="shared" si="21" ref="F322:F360">IF(E322&gt;=0,0,SUM(D$2-E322))</f>
        <v>0</v>
      </c>
      <c r="G322" s="144">
        <f t="shared" si="19"/>
        <v>0</v>
      </c>
    </row>
    <row r="323" spans="3:7" ht="15">
      <c r="C323" s="2">
        <f aca="true" t="shared" si="22" ref="C323:C361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aca="true" t="shared" si="23" ref="G323:G361">SUM(G322+F323)</f>
        <v>0</v>
      </c>
    </row>
    <row r="324" spans="3:7" ht="1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ht="1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ht="1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3:7" ht="1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ht="1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4:6" ht="15">
      <c r="D362" s="144">
        <f>SUM(-E361,-F361)</f>
        <v>0</v>
      </c>
      <c r="E362" s="144"/>
      <c r="F362" s="144"/>
    </row>
    <row r="363" spans="4:6" ht="15">
      <c r="D363" s="144"/>
      <c r="E363" s="144">
        <f>SUM(E2:E361)</f>
        <v>0</v>
      </c>
      <c r="F363" s="144">
        <f>SUM(F2:F361)</f>
        <v>0</v>
      </c>
    </row>
  </sheetData>
  <sheetProtection algorithmName="SHA-512" hashValue="Fp8NQ5y9kIygC6vZxPx/1IGqTu+xwlaY7QY1dLI/xCbj28hh9Dh/LLAdRxB2fIC+77IUn4WiLEITc8SIVIoODQ==" saltValue="jPbPbR5CKBFkK5qQJvi44Q==" spinCount="100000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workbookViewId="0" topLeftCell="A19">
      <selection activeCell="A29" sqref="A29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19</v>
      </c>
      <c r="B1" s="13" t="s">
        <v>20</v>
      </c>
      <c r="C1" s="14" t="s">
        <v>28</v>
      </c>
      <c r="D1" s="16" t="s">
        <v>21</v>
      </c>
      <c r="E1" s="15"/>
    </row>
    <row r="2" spans="1:5" ht="15">
      <c r="A2" s="5"/>
      <c r="B2" s="3"/>
      <c r="C2" s="20"/>
      <c r="D2" s="21"/>
      <c r="E2" s="15"/>
    </row>
    <row r="3" spans="1:5" ht="15">
      <c r="A3" s="5" t="s">
        <v>54</v>
      </c>
      <c r="B3" s="3"/>
      <c r="C3" s="20"/>
      <c r="D3" s="21"/>
      <c r="E3" s="15"/>
    </row>
    <row r="4" spans="1:5" ht="15">
      <c r="A4" s="35" t="s">
        <v>57</v>
      </c>
      <c r="B4" s="4" t="s">
        <v>22</v>
      </c>
      <c r="C4" s="20"/>
      <c r="D4" s="21"/>
      <c r="E4" s="15"/>
    </row>
    <row r="5" spans="1:5" ht="15">
      <c r="A5" s="35" t="s">
        <v>31</v>
      </c>
      <c r="B5" s="4" t="s">
        <v>22</v>
      </c>
      <c r="C5" s="22"/>
      <c r="D5" s="23"/>
      <c r="E5" s="15"/>
    </row>
    <row r="6" spans="1:5" ht="15">
      <c r="A6" s="35" t="s">
        <v>56</v>
      </c>
      <c r="B6" s="4" t="s">
        <v>22</v>
      </c>
      <c r="C6" s="22"/>
      <c r="D6" s="23"/>
      <c r="E6" s="15"/>
    </row>
    <row r="7" spans="1:5" ht="15">
      <c r="A7" s="6"/>
      <c r="B7" s="4"/>
      <c r="C7" s="22"/>
      <c r="D7" s="23"/>
      <c r="E7" s="15"/>
    </row>
    <row r="8" spans="1:5" ht="15">
      <c r="A8" s="7" t="s">
        <v>55</v>
      </c>
      <c r="B8" s="4"/>
      <c r="C8" s="22"/>
      <c r="D8" s="23"/>
      <c r="E8" s="15"/>
    </row>
    <row r="9" spans="1:5" ht="15">
      <c r="A9" s="35" t="s">
        <v>27</v>
      </c>
      <c r="B9" s="4" t="s">
        <v>22</v>
      </c>
      <c r="C9" s="22"/>
      <c r="D9" s="23"/>
      <c r="E9" s="15"/>
    </row>
    <row r="10" spans="1:5" ht="15">
      <c r="A10" s="35" t="s">
        <v>40</v>
      </c>
      <c r="B10" s="4" t="s">
        <v>22</v>
      </c>
      <c r="C10" s="22"/>
      <c r="D10" s="23"/>
      <c r="E10" s="15"/>
    </row>
    <row r="11" spans="1:5" ht="15">
      <c r="A11" s="35" t="s">
        <v>41</v>
      </c>
      <c r="B11" s="4" t="s">
        <v>22</v>
      </c>
      <c r="C11" s="22"/>
      <c r="D11" s="23"/>
      <c r="E11" s="15"/>
    </row>
    <row r="12" spans="1:5" ht="15">
      <c r="A12" s="35" t="s">
        <v>42</v>
      </c>
      <c r="B12" s="4" t="s">
        <v>22</v>
      </c>
      <c r="C12" s="22"/>
      <c r="D12" s="23"/>
      <c r="E12" s="15"/>
    </row>
    <row r="13" spans="1:5" ht="15">
      <c r="A13" s="35" t="s">
        <v>43</v>
      </c>
      <c r="B13" s="4" t="s">
        <v>22</v>
      </c>
      <c r="C13" s="22"/>
      <c r="D13" s="23"/>
      <c r="E13" s="15"/>
    </row>
    <row r="14" spans="1:5" ht="15">
      <c r="A14" s="35" t="s">
        <v>44</v>
      </c>
      <c r="B14" s="4" t="s">
        <v>22</v>
      </c>
      <c r="C14" s="22"/>
      <c r="D14" s="23"/>
      <c r="E14" s="15"/>
    </row>
    <row r="15" spans="1:5" ht="15">
      <c r="A15" s="35" t="s">
        <v>45</v>
      </c>
      <c r="B15" s="4" t="s">
        <v>22</v>
      </c>
      <c r="C15" s="22"/>
      <c r="D15" s="23"/>
      <c r="E15" s="15"/>
    </row>
    <row r="16" spans="1:5" ht="15">
      <c r="A16" s="35" t="s">
        <v>46</v>
      </c>
      <c r="B16" s="4" t="s">
        <v>22</v>
      </c>
      <c r="C16" s="22"/>
      <c r="D16" s="23"/>
      <c r="E16" s="15"/>
    </row>
    <row r="17" spans="1:5" ht="15">
      <c r="A17" s="35" t="s">
        <v>47</v>
      </c>
      <c r="B17" s="4" t="s">
        <v>22</v>
      </c>
      <c r="C17" s="22"/>
      <c r="D17" s="23"/>
      <c r="E17" s="15"/>
    </row>
    <row r="18" spans="1:5" ht="15">
      <c r="A18" s="35" t="s">
        <v>48</v>
      </c>
      <c r="B18" s="4" t="s">
        <v>22</v>
      </c>
      <c r="C18" s="22"/>
      <c r="D18" s="23"/>
      <c r="E18" s="15"/>
    </row>
    <row r="19" spans="1:5" ht="15">
      <c r="A19" s="35" t="s">
        <v>49</v>
      </c>
      <c r="B19" s="4" t="s">
        <v>22</v>
      </c>
      <c r="C19" s="22"/>
      <c r="D19" s="23"/>
      <c r="E19" s="15"/>
    </row>
    <row r="20" spans="1:5" ht="15">
      <c r="A20" s="35" t="s">
        <v>50</v>
      </c>
      <c r="B20" s="4" t="s">
        <v>22</v>
      </c>
      <c r="C20" s="22"/>
      <c r="D20" s="23"/>
      <c r="E20" s="15"/>
    </row>
    <row r="21" spans="1:5" ht="15">
      <c r="A21" s="35" t="s">
        <v>51</v>
      </c>
      <c r="B21" s="4" t="s">
        <v>22</v>
      </c>
      <c r="C21" s="22"/>
      <c r="D21" s="23"/>
      <c r="E21" s="15"/>
    </row>
    <row r="22" spans="1:5" ht="15">
      <c r="A22" s="35" t="s">
        <v>52</v>
      </c>
      <c r="B22" s="4" t="s">
        <v>22</v>
      </c>
      <c r="C22" s="22"/>
      <c r="D22" s="23"/>
      <c r="E22" s="15"/>
    </row>
    <row r="23" spans="1:5" ht="15">
      <c r="A23" s="9" t="s">
        <v>53</v>
      </c>
      <c r="B23" s="4"/>
      <c r="C23" s="22"/>
      <c r="D23" s="23"/>
      <c r="E23" s="15"/>
    </row>
    <row r="24" spans="1:5" ht="15">
      <c r="A24" s="6"/>
      <c r="B24" s="4"/>
      <c r="C24" s="22"/>
      <c r="D24" s="23"/>
      <c r="E24" s="15"/>
    </row>
    <row r="25" spans="1:5" ht="15">
      <c r="A25" s="7" t="s">
        <v>32</v>
      </c>
      <c r="B25" s="4"/>
      <c r="C25" s="22"/>
      <c r="D25" s="23"/>
      <c r="E25" s="15"/>
    </row>
    <row r="26" spans="1:5" ht="15">
      <c r="A26" s="35" t="s">
        <v>33</v>
      </c>
      <c r="B26" s="4" t="s">
        <v>23</v>
      </c>
      <c r="C26" s="22"/>
      <c r="D26" s="23"/>
      <c r="E26" s="15"/>
    </row>
    <row r="27" spans="1:5" ht="15">
      <c r="A27" s="35" t="s">
        <v>34</v>
      </c>
      <c r="B27" s="4" t="s">
        <v>23</v>
      </c>
      <c r="C27" s="22"/>
      <c r="D27" s="23"/>
      <c r="E27" s="15"/>
    </row>
    <row r="28" spans="1:5" ht="15">
      <c r="A28" s="35" t="s">
        <v>35</v>
      </c>
      <c r="B28" s="4" t="s">
        <v>23</v>
      </c>
      <c r="C28" s="22"/>
      <c r="D28" s="23"/>
      <c r="E28" s="15"/>
    </row>
    <row r="29" spans="1:5" ht="15">
      <c r="A29" s="35" t="s">
        <v>36</v>
      </c>
      <c r="B29" s="4" t="s">
        <v>24</v>
      </c>
      <c r="C29" s="22"/>
      <c r="D29" s="23"/>
      <c r="E29" s="15"/>
    </row>
    <row r="30" spans="1:5" ht="15">
      <c r="A30" s="36" t="s">
        <v>37</v>
      </c>
      <c r="B30" s="4" t="s">
        <v>23</v>
      </c>
      <c r="C30" s="22"/>
      <c r="D30" s="23"/>
      <c r="E30" s="15"/>
    </row>
    <row r="31" spans="1:5" ht="15">
      <c r="A31" s="37" t="s">
        <v>107</v>
      </c>
      <c r="B31" s="4"/>
      <c r="C31" s="22"/>
      <c r="D31" s="23"/>
      <c r="E31" s="15"/>
    </row>
    <row r="32" spans="1:5" ht="15">
      <c r="A32" s="8"/>
      <c r="B32" s="4"/>
      <c r="C32" s="22"/>
      <c r="D32" s="23"/>
      <c r="E32" s="15"/>
    </row>
    <row r="33" spans="1:5" ht="15">
      <c r="A33" s="9" t="s">
        <v>39</v>
      </c>
      <c r="B33" s="4"/>
      <c r="C33" s="4"/>
      <c r="D33" s="28"/>
      <c r="E33" s="15"/>
    </row>
    <row r="34" spans="1:5" ht="15">
      <c r="A34" s="177" t="s">
        <v>165</v>
      </c>
      <c r="B34" s="178"/>
      <c r="C34" s="4"/>
      <c r="D34" s="28"/>
      <c r="E34" s="15"/>
    </row>
    <row r="35" spans="1:5" ht="15">
      <c r="A35" s="177" t="s">
        <v>166</v>
      </c>
      <c r="B35" s="178"/>
      <c r="C35" s="4"/>
      <c r="D35" s="28"/>
      <c r="E35" s="15"/>
    </row>
    <row r="36" spans="1:5" ht="15">
      <c r="A36" s="177" t="s">
        <v>167</v>
      </c>
      <c r="B36" s="178"/>
      <c r="C36" s="4"/>
      <c r="D36" s="28"/>
      <c r="E36" s="15"/>
    </row>
    <row r="37" spans="1:5" ht="15">
      <c r="A37" s="177" t="s">
        <v>168</v>
      </c>
      <c r="B37" s="178"/>
      <c r="C37" s="4"/>
      <c r="D37" s="28"/>
      <c r="E37" s="15"/>
    </row>
    <row r="38" spans="1:5" s="33" customFormat="1" ht="15">
      <c r="A38" s="29" t="s">
        <v>69</v>
      </c>
      <c r="B38" s="30"/>
      <c r="C38" s="30"/>
      <c r="D38" s="31"/>
      <c r="E38" s="32"/>
    </row>
    <row r="39" spans="1:5" s="33" customFormat="1" ht="47.25" customHeight="1">
      <c r="A39" s="179" t="s">
        <v>106</v>
      </c>
      <c r="B39" s="180"/>
      <c r="C39" s="30"/>
      <c r="D39" s="31"/>
      <c r="E39" s="32"/>
    </row>
    <row r="40" spans="1:5" ht="15">
      <c r="A40" s="25"/>
      <c r="B40" s="26"/>
      <c r="C40" s="26"/>
      <c r="D40" s="27"/>
      <c r="E40" s="15"/>
    </row>
    <row r="41" spans="1:5" ht="15">
      <c r="A41" s="8"/>
      <c r="B41" s="4"/>
      <c r="C41" s="4"/>
      <c r="D41" s="28"/>
      <c r="E41" s="15"/>
    </row>
    <row r="42" spans="1:5" ht="15">
      <c r="A42" s="8" t="s">
        <v>38</v>
      </c>
      <c r="B42" s="4"/>
      <c r="C42" s="4"/>
      <c r="D42" s="28"/>
      <c r="E42" s="15"/>
    </row>
    <row r="43" spans="1:5" ht="15.75" thickBot="1">
      <c r="A43" s="10"/>
      <c r="B43" s="11"/>
      <c r="C43" s="11"/>
      <c r="D43" s="34"/>
      <c r="E43" s="15"/>
    </row>
  </sheetData>
  <sheetProtection password="F7CD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Peter Kováč</cp:lastModifiedBy>
  <cp:lastPrinted>2019-12-04T08:52:02Z</cp:lastPrinted>
  <dcterms:created xsi:type="dcterms:W3CDTF">2014-05-07T08:26:52Z</dcterms:created>
  <dcterms:modified xsi:type="dcterms:W3CDTF">2020-04-24T10:50:55Z</dcterms:modified>
  <cp:category/>
  <cp:version/>
  <cp:contentType/>
  <cp:contentStatus/>
</cp:coreProperties>
</file>