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r_OBNOVA BD\"/>
    </mc:Choice>
  </mc:AlternateContent>
  <bookViews>
    <workbookView xWindow="0" yWindow="0" windowWidth="21570" windowHeight="10215"/>
  </bookViews>
  <sheets>
    <sheet name="Hárok1" sheetId="1" r:id="rId1"/>
  </sheets>
  <definedNames>
    <definedName name="_xlnm.Print_Area" localSheetId="0">Hárok1!$A$1:$K$29</definedName>
  </definedNames>
  <calcPr calcId="162913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<sst xmlns="http://schemas.openxmlformats.org/spreadsheetml/2006/main" count="47" uniqueCount="43">
  <si>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</si>
  <si>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</si>
  <si>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</si>
  <si>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</si>
  <si>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</si>
  <si>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</si>
  <si>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</si>
  <si>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</si>
  <si>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</si>
  <si>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</si>
  <si>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PRÍLOHA č. 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</si>
  <si>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</si>
  <si>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</si>
  <si>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</si>
  <si>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</si>
  <si>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</si>
  <si>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</si>
  <si>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</si>
  <si>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 xml:space="preserve">Max. úver  </t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</si>
  <si>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</si>
  <si>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</si>
  <si>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</si>
  <si>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</si>
  <si>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</si>
  <si>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</si>
  <si>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</si>
  <si>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</si>
  <si>
    <t>A) Žiadateľ vypĺňa príslušné hodnoty len v podfarbených bunkách. Výška max. úveru a úrok sa vypočíta automaticky.</t>
  </si>
  <si>
    <t>počet výťahov, ktoré sa obnovujú</t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</si>
  <si>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</si>
  <si>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podl. plochy bytu</t>
    </r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</si>
  <si>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</si>
  <si>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podl. plochy bytu</t>
    </r>
  </si>
  <si>
    <r>
      <t>zatepľovaná plocha v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</si>
  <si>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podlahová plocha bytov v m2 </t>
  </si>
  <si>
    <r>
      <t>podlahová plocha bytov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</si>
  <si>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85 €/m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</si>
  <si>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</si>
  <si>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70 000 €                   na 1 výťah</t>
  </si>
  <si>
    <t>max. 50 000 €            na 1 výťah</t>
  </si>
  <si>
    <t>max. 70 €/m2            podl. plochy bytu               /1 systémovú poruchu</t>
  </si>
  <si>
    <r>
      <t xml:space="preserve">Návrh výšky podpory - PO </t>
    </r>
    <r>
      <rPr>
        <sz val="12"/>
        <color theme="1"/>
        <rFont val="Arial"/>
        <family val="2"/>
        <charset val="238"/>
      </rPr>
      <t>(podľa § 7, ods. 1, písm. g) zákona)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</si>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</sst>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5" xfId="0" applyNumberFormat="1" applyFont="1" applyFill="1" applyBorder="1" applyAlignment="1" applyProtection="1">
      <alignment vertical="center" wrapText="1"/>
      <protection hidden="1"/>
    </xf>
    <xf numFmtId="164" fontId="7" fillId="2" borderId="35" xfId="0" applyNumberFormat="1" applyFont="1" applyFill="1" applyBorder="1" applyAlignment="1" applyProtection="1">
      <alignment vertical="center" wrapText="1"/>
      <protection hidden="1"/>
    </xf>
    <xf numFmtId="4" fontId="3" fillId="2" borderId="21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Border="1" applyAlignment="1" applyProtection="1">
      <alignment vertical="center" wrapText="1"/>
      <protection hidden="1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2" borderId="40" xfId="0" applyNumberFormat="1" applyFont="1" applyFill="1" applyBorder="1" applyAlignment="1" applyProtection="1">
      <alignment vertical="center" wrapText="1"/>
      <protection hidden="1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164" fontId="3" fillId="0" borderId="38" xfId="0" applyNumberFormat="1" applyFont="1" applyBorder="1" applyAlignment="1" applyProtection="1">
      <alignment horizontal="right"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7" xfId="0" applyNumberFormat="1" applyFont="1" applyFill="1" applyBorder="1" applyAlignment="1" applyProtection="1">
      <alignment horizontal="right" vertical="center"/>
      <protection hidden="1"/>
    </xf>
    <xf numFmtId="0" fontId="6" fillId="2" borderId="2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23" xfId="0" applyNumberFormat="1" applyFont="1" applyFill="1" applyBorder="1" applyAlignment="1" applyProtection="1">
      <alignment horizontal="right" vertical="center"/>
      <protection hidden="1"/>
    </xf>
    <xf numFmtId="0" fontId="6" fillId="2" borderId="24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2" borderId="25" xfId="0" applyNumberFormat="1" applyFont="1" applyFill="1" applyBorder="1" applyAlignment="1" applyProtection="1">
      <alignment horizontal="right" vertical="center"/>
      <protection hidden="1"/>
    </xf>
    <xf numFmtId="0" fontId="6" fillId="2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left" vertical="center" wrapText="1"/>
      <protection hidden="1"/>
    </xf>
    <xf numFmtId="4" fontId="2" fillId="3" borderId="13" xfId="0" applyNumberFormat="1" applyFont="1" applyFill="1" applyBorder="1" applyAlignment="1" applyProtection="1">
      <alignment vertical="center"/>
      <protection locked="0"/>
    </xf>
    <xf numFmtId="4" fontId="2" fillId="3" borderId="9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vertical="center"/>
      <protection hidden="1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hidden="1"/>
    </xf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0" fontId="5" fillId="2" borderId="21" xfId="0" applyNumberFormat="1" applyFont="1" applyFill="1" applyBorder="1" applyAlignment="1" applyProtection="1">
      <alignment horizontal="right" vertical="center"/>
      <protection hidden="1"/>
    </xf>
    <xf numFmtId="0" fontId="6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4"/>
  <sheetViews>
    <sheetView tabSelected="1" view="pageLayout" zoomScale="110" zoomScaleNormal="100" zoomScalePageLayoutView="110" workbookViewId="0">
      <selection activeCell="D11" sqref="D11"/>
    </sheetView>
  </sheetViews>
  <sheetFormatPr defaultColWidth="9.140625" defaultRowHeight="15" x14ac:dyDescent="0.25"/>
  <cols>
    <col min="1" max="1" width="6.5703125" customWidth="1"/>
    <col min="2" max="2" width="11.85546875" customWidth="1"/>
    <col min="3" max="3" width="16.42578125" customWidth="1"/>
    <col min="4" max="4" width="12.5703125" customWidth="1"/>
    <col min="5" max="5" width="12" customWidth="1"/>
    <col min="6" max="6" width="17" customWidth="1"/>
    <col min="7" max="7" width="12" customWidth="1"/>
    <col min="8" max="8" width="18.85546875" customWidth="1"/>
    <col min="9" max="10" width="12" customWidth="1"/>
    <col min="11" max="11" width="13.28515625" bestFit="1" customWidth="1"/>
    <col min="12" max="12" width="9.42578125" bestFit="1" customWidth="1"/>
  </cols>
  <sheetData>
    <row r="1" spans="1:15" s="12" customFormat="1" ht="6.95" customHeight="1" x14ac:dyDescent="0.25">
      <c r="B1" s="13"/>
      <c r="C1" s="14"/>
      <c r="D1" s="13"/>
      <c r="G1" s="15"/>
      <c r="I1" s="15"/>
      <c r="J1" s="16"/>
      <c r="K1" s="17"/>
    </row>
    <row r="2" spans="1:15" s="13" customFormat="1" ht="26.85" customHeight="1" thickBot="1" x14ac:dyDescent="0.3">
      <c r="D2" s="18"/>
      <c r="E2" s="18"/>
      <c r="F2" s="18"/>
      <c r="J2" s="44"/>
      <c r="K2" s="45"/>
    </row>
    <row r="3" spans="1:15" s="12" customFormat="1" ht="26.85" customHeight="1" thickTop="1" thickBot="1" x14ac:dyDescent="0.3">
      <c r="B3" s="86" t="s">
        <v>42</v>
      </c>
      <c r="C3" s="87"/>
      <c r="D3" s="18"/>
      <c r="E3" s="18"/>
      <c r="F3" s="18"/>
      <c r="J3" s="41" t="s">
        <v>10</v>
      </c>
      <c r="K3" s="46">
        <v>10</v>
      </c>
    </row>
    <row r="4" spans="1:15" s="12" customFormat="1" ht="16.5" customHeight="1" thickTop="1" thickBot="1" x14ac:dyDescent="0.3">
      <c r="B4" s="88"/>
      <c r="C4" s="89"/>
      <c r="D4" s="13"/>
      <c r="G4" s="15"/>
      <c r="I4" s="15"/>
      <c r="J4" s="16"/>
      <c r="K4" s="17"/>
    </row>
    <row r="5" spans="1:15" s="12" customFormat="1" ht="26.85" customHeight="1" thickTop="1" thickBot="1" x14ac:dyDescent="0.3">
      <c r="B5" s="59"/>
      <c r="C5" s="13"/>
      <c r="D5" s="91" t="s">
        <v>41</v>
      </c>
      <c r="E5" s="92"/>
      <c r="F5" s="92"/>
      <c r="G5" s="92"/>
      <c r="H5" s="92"/>
      <c r="J5" s="41" t="s">
        <v>17</v>
      </c>
      <c r="K5" s="42"/>
    </row>
    <row r="6" spans="1:15" s="12" customFormat="1" ht="6.95" customHeight="1" thickTop="1" x14ac:dyDescent="0.25">
      <c r="B6" s="13"/>
      <c r="C6" s="15"/>
      <c r="G6" s="15"/>
      <c r="I6" s="19"/>
      <c r="K6" s="17"/>
    </row>
    <row r="7" spans="1:15" s="12" customFormat="1" ht="26.25" customHeight="1" x14ac:dyDescent="0.25">
      <c r="B7" s="43" t="s">
        <v>11</v>
      </c>
      <c r="C7" s="20"/>
      <c r="D7" s="102"/>
      <c r="E7" s="103"/>
      <c r="F7" s="103"/>
      <c r="G7" s="103"/>
      <c r="H7" s="103"/>
      <c r="I7" s="103"/>
      <c r="J7" s="103"/>
      <c r="K7" s="47"/>
      <c r="L7" s="13"/>
    </row>
    <row r="8" spans="1:15" s="12" customFormat="1" ht="6.95" customHeight="1" thickBot="1" x14ac:dyDescent="0.3">
      <c r="B8" s="13"/>
      <c r="C8" s="15"/>
      <c r="G8" s="15"/>
      <c r="I8" s="19"/>
      <c r="K8" s="17"/>
    </row>
    <row r="9" spans="1:15" ht="20.25" customHeight="1" x14ac:dyDescent="0.25">
      <c r="A9" s="12"/>
      <c r="B9" s="110" t="s">
        <v>9</v>
      </c>
      <c r="C9" s="111"/>
      <c r="D9" s="111"/>
      <c r="E9" s="111"/>
      <c r="F9" s="111"/>
      <c r="G9" s="111"/>
      <c r="H9" s="111"/>
      <c r="I9" s="111"/>
      <c r="J9" s="111"/>
      <c r="K9" s="112"/>
      <c r="L9" s="5"/>
      <c r="M9" s="5"/>
      <c r="N9" s="5"/>
      <c r="O9" s="5"/>
    </row>
    <row r="10" spans="1:15" ht="26.85" customHeight="1" thickBot="1" x14ac:dyDescent="0.3">
      <c r="A10" s="12"/>
      <c r="B10" s="98" t="s">
        <v>0</v>
      </c>
      <c r="C10" s="99"/>
      <c r="D10" s="58" t="s">
        <v>2</v>
      </c>
      <c r="E10" s="58" t="s">
        <v>18</v>
      </c>
      <c r="F10" s="100" t="s">
        <v>1</v>
      </c>
      <c r="G10" s="101"/>
      <c r="H10" s="100" t="s">
        <v>3</v>
      </c>
      <c r="I10" s="101"/>
      <c r="J10" s="58" t="s">
        <v>4</v>
      </c>
      <c r="K10" s="48" t="s">
        <v>5</v>
      </c>
      <c r="L10" s="5"/>
      <c r="M10" s="5"/>
      <c r="N10" s="5"/>
      <c r="O10" s="5"/>
    </row>
    <row r="11" spans="1:15" ht="32.25" customHeight="1" thickBot="1" x14ac:dyDescent="0.3">
      <c r="A11" s="12"/>
      <c r="B11" s="82" t="s">
        <v>24</v>
      </c>
      <c r="C11" s="83"/>
      <c r="D11" s="21">
        <v>0</v>
      </c>
      <c r="E11" s="34">
        <f>D11*0.75</f>
        <v>0</v>
      </c>
      <c r="F11" s="51" t="s">
        <v>33</v>
      </c>
      <c r="G11" s="23">
        <v>0</v>
      </c>
      <c r="H11" s="54" t="s">
        <v>36</v>
      </c>
      <c r="I11" s="35">
        <f>85*G11</f>
        <v>0</v>
      </c>
      <c r="J11" s="35">
        <f t="shared" ref="J11:J19" si="0">IF(E11&gt;I11,I11,E11)</f>
        <v>0</v>
      </c>
      <c r="K11" s="55">
        <v>0.01</v>
      </c>
      <c r="L11" s="1" t="str">
        <f>IF(J11&gt;0,K11,"NULL")</f>
        <v>NULL</v>
      </c>
      <c r="M11" s="5"/>
      <c r="N11" s="5"/>
      <c r="O11" s="5"/>
    </row>
    <row r="12" spans="1:15" ht="32.25" customHeight="1" x14ac:dyDescent="0.25">
      <c r="A12" s="12"/>
      <c r="B12" s="90" t="s">
        <v>25</v>
      </c>
      <c r="C12" s="93"/>
      <c r="D12" s="21">
        <v>0</v>
      </c>
      <c r="E12" s="34">
        <f>D12*1</f>
        <v>0</v>
      </c>
      <c r="F12" s="51" t="s">
        <v>33</v>
      </c>
      <c r="G12" s="23">
        <v>0</v>
      </c>
      <c r="H12" s="54" t="s">
        <v>37</v>
      </c>
      <c r="I12" s="35">
        <f>100*G12</f>
        <v>0</v>
      </c>
      <c r="J12" s="35">
        <f t="shared" ref="J12" si="1">IF(E12&gt;I12,I12,E12)</f>
        <v>0</v>
      </c>
      <c r="K12" s="57">
        <v>5.0000000000000001E-3</v>
      </c>
      <c r="L12" s="1" t="str">
        <f>IF(J12&gt;0,K12,"NULL")</f>
        <v>NULL</v>
      </c>
      <c r="M12" s="5"/>
      <c r="N12" s="5"/>
      <c r="O12" s="5"/>
    </row>
    <row r="13" spans="1:15" ht="23.25" customHeight="1" x14ac:dyDescent="0.25">
      <c r="A13" s="12"/>
      <c r="B13" s="90" t="s">
        <v>19</v>
      </c>
      <c r="C13" s="90"/>
      <c r="D13" s="114">
        <v>0</v>
      </c>
      <c r="E13" s="115">
        <f>D13*0.75</f>
        <v>0</v>
      </c>
      <c r="F13" s="50" t="s">
        <v>34</v>
      </c>
      <c r="G13" s="23">
        <v>0</v>
      </c>
      <c r="H13" s="84" t="s">
        <v>40</v>
      </c>
      <c r="I13" s="106">
        <f>IF(G14&gt;0,70*G13*G14,70*G13)</f>
        <v>0</v>
      </c>
      <c r="J13" s="106">
        <f>IF(E13&gt;I13,I13,E13)</f>
        <v>0</v>
      </c>
      <c r="K13" s="120">
        <v>0.01</v>
      </c>
      <c r="L13" s="1" t="str">
        <f t="shared" ref="L13:L19" si="2">IF(J13&gt;0,K13,"NULL")</f>
        <v>NULL</v>
      </c>
      <c r="M13" s="5"/>
      <c r="N13" s="5"/>
      <c r="O13" s="5"/>
    </row>
    <row r="14" spans="1:15" ht="18.75" customHeight="1" x14ac:dyDescent="0.25">
      <c r="A14" s="12"/>
      <c r="B14" s="90"/>
      <c r="C14" s="90"/>
      <c r="D14" s="114"/>
      <c r="E14" s="115"/>
      <c r="F14" s="50" t="s">
        <v>29</v>
      </c>
      <c r="G14" s="23">
        <v>0</v>
      </c>
      <c r="H14" s="84"/>
      <c r="I14" s="106"/>
      <c r="J14" s="106"/>
      <c r="K14" s="120"/>
      <c r="L14" s="1" t="str">
        <f t="shared" si="2"/>
        <v>NULL</v>
      </c>
      <c r="M14" s="5"/>
      <c r="N14" s="5"/>
      <c r="O14" s="5"/>
    </row>
    <row r="15" spans="1:15" ht="32.25" customHeight="1" x14ac:dyDescent="0.25">
      <c r="A15" s="12"/>
      <c r="B15" s="90" t="s">
        <v>20</v>
      </c>
      <c r="C15" s="93"/>
      <c r="D15" s="22">
        <v>0</v>
      </c>
      <c r="E15" s="32">
        <f>D15*1</f>
        <v>0</v>
      </c>
      <c r="F15" s="50" t="s">
        <v>28</v>
      </c>
      <c r="G15" s="23">
        <v>0</v>
      </c>
      <c r="H15" s="52" t="s">
        <v>38</v>
      </c>
      <c r="I15" s="3">
        <f>70000*G15</f>
        <v>0</v>
      </c>
      <c r="J15" s="3">
        <f t="shared" si="0"/>
        <v>0</v>
      </c>
      <c r="K15" s="57">
        <v>5.0000000000000001E-3</v>
      </c>
      <c r="L15" s="1" t="str">
        <f t="shared" si="2"/>
        <v>NULL</v>
      </c>
      <c r="M15" s="5"/>
      <c r="N15" s="5"/>
      <c r="O15" s="5"/>
    </row>
    <row r="16" spans="1:15" ht="32.25" customHeight="1" x14ac:dyDescent="0.25">
      <c r="A16" s="12"/>
      <c r="B16" s="90" t="s">
        <v>26</v>
      </c>
      <c r="C16" s="93"/>
      <c r="D16" s="22">
        <v>0</v>
      </c>
      <c r="E16" s="32">
        <f t="shared" ref="E16" si="3">D16*0.75</f>
        <v>0</v>
      </c>
      <c r="F16" s="50" t="s">
        <v>28</v>
      </c>
      <c r="G16" s="23">
        <v>0</v>
      </c>
      <c r="H16" s="52" t="s">
        <v>39</v>
      </c>
      <c r="I16" s="3">
        <f>50000*G16</f>
        <v>0</v>
      </c>
      <c r="J16" s="3">
        <f t="shared" ref="J16" si="4">IF(E16&gt;I16,I16,E16)</f>
        <v>0</v>
      </c>
      <c r="K16" s="57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1:15" ht="55.5" customHeight="1" x14ac:dyDescent="0.25">
      <c r="A17" s="12"/>
      <c r="B17" s="90" t="s">
        <v>21</v>
      </c>
      <c r="C17" s="93"/>
      <c r="D17" s="22">
        <v>0</v>
      </c>
      <c r="E17" s="32">
        <f t="shared" ref="E17:E19" si="6">D17*0.75</f>
        <v>0</v>
      </c>
      <c r="F17" s="50" t="s">
        <v>35</v>
      </c>
      <c r="G17" s="23">
        <v>0</v>
      </c>
      <c r="H17" s="52" t="s">
        <v>30</v>
      </c>
      <c r="I17" s="3">
        <f>70*G17</f>
        <v>0</v>
      </c>
      <c r="J17" s="3">
        <f t="shared" si="0"/>
        <v>0</v>
      </c>
      <c r="K17" s="57">
        <v>5.0000000000000001E-3</v>
      </c>
      <c r="L17" s="1" t="str">
        <f t="shared" si="2"/>
        <v>NULL</v>
      </c>
      <c r="M17" s="5"/>
      <c r="N17" s="5"/>
      <c r="O17" s="5"/>
    </row>
    <row r="18" spans="1:15" ht="39.75" customHeight="1" x14ac:dyDescent="0.25">
      <c r="A18" s="12"/>
      <c r="B18" s="90" t="s">
        <v>22</v>
      </c>
      <c r="C18" s="93"/>
      <c r="D18" s="22">
        <v>0</v>
      </c>
      <c r="E18" s="32">
        <f>D18*1</f>
        <v>0</v>
      </c>
      <c r="F18" s="50" t="s">
        <v>35</v>
      </c>
      <c r="G18" s="23">
        <v>0</v>
      </c>
      <c r="H18" s="52" t="s">
        <v>31</v>
      </c>
      <c r="I18" s="3">
        <f>150*G18</f>
        <v>0</v>
      </c>
      <c r="J18" s="3">
        <f t="shared" si="0"/>
        <v>0</v>
      </c>
      <c r="K18" s="57">
        <v>0.01</v>
      </c>
      <c r="L18" s="1" t="str">
        <f t="shared" si="2"/>
        <v>NULL</v>
      </c>
      <c r="M18" s="5"/>
      <c r="N18" s="5"/>
      <c r="O18" s="5"/>
    </row>
    <row r="19" spans="1:15" ht="32.25" customHeight="1" thickBot="1" x14ac:dyDescent="0.3">
      <c r="A19" s="12"/>
      <c r="B19" s="121" t="s">
        <v>23</v>
      </c>
      <c r="C19" s="122"/>
      <c r="D19" s="36">
        <v>0</v>
      </c>
      <c r="E19" s="37">
        <f t="shared" si="6"/>
        <v>0</v>
      </c>
      <c r="F19" s="49" t="s">
        <v>35</v>
      </c>
      <c r="G19" s="38">
        <v>0</v>
      </c>
      <c r="H19" s="53" t="s">
        <v>32</v>
      </c>
      <c r="I19" s="4">
        <f>90*G19</f>
        <v>0</v>
      </c>
      <c r="J19" s="4">
        <f t="shared" si="0"/>
        <v>0</v>
      </c>
      <c r="K19" s="56">
        <v>0.02</v>
      </c>
      <c r="L19" s="1" t="str">
        <f t="shared" si="2"/>
        <v>NULL</v>
      </c>
      <c r="M19" s="5"/>
      <c r="N19" s="5"/>
      <c r="O19" s="5"/>
    </row>
    <row r="20" spans="1:15" ht="19.5" customHeight="1" thickBot="1" x14ac:dyDescent="0.3">
      <c r="A20" s="12"/>
      <c r="B20" s="116" t="s">
        <v>6</v>
      </c>
      <c r="C20" s="117"/>
      <c r="D20" s="28">
        <f>SUM(D11:D19)</f>
        <v>0</v>
      </c>
      <c r="E20" s="30">
        <f>ROUND(SUM(E11:E19),2)</f>
        <v>0</v>
      </c>
      <c r="F20" s="39"/>
      <c r="G20" s="33"/>
      <c r="H20" s="40"/>
      <c r="I20" s="31">
        <f>SUM(I11:I19)</f>
        <v>0</v>
      </c>
      <c r="J20" s="28">
        <f>ROUND(SUM(J11:J19),2)</f>
        <v>0</v>
      </c>
      <c r="K20" s="29">
        <f>IF(COUNTIF(J11:J19,"&gt;0")&gt;=3,MIN(L11:L19) -0.005,MIN(L11:L19))</f>
        <v>0</v>
      </c>
      <c r="L20" s="5"/>
      <c r="M20" s="5"/>
      <c r="N20" s="5"/>
      <c r="O20" s="5"/>
    </row>
    <row r="21" spans="1:15" s="12" customFormat="1" ht="6.95" customHeight="1" x14ac:dyDescent="0.25">
      <c r="B21" s="13"/>
      <c r="C21" s="15"/>
      <c r="G21" s="15"/>
      <c r="I21" s="19"/>
      <c r="K21" s="17"/>
    </row>
    <row r="22" spans="1:15" ht="19.5" customHeight="1" thickBot="1" x14ac:dyDescent="0.3">
      <c r="A22" s="12"/>
      <c r="B22" s="107" t="s">
        <v>7</v>
      </c>
      <c r="C22" s="108"/>
      <c r="D22" s="96">
        <f>J20</f>
        <v>0</v>
      </c>
      <c r="E22" s="97"/>
      <c r="F22" s="60"/>
      <c r="G22" s="62"/>
      <c r="H22" s="61"/>
      <c r="I22" s="27" t="s">
        <v>14</v>
      </c>
      <c r="J22" s="109"/>
      <c r="K22" s="109"/>
    </row>
    <row r="23" spans="1:15" ht="19.5" customHeight="1" thickBot="1" x14ac:dyDescent="0.3">
      <c r="A23" s="12"/>
      <c r="B23" s="80" t="s">
        <v>8</v>
      </c>
      <c r="C23" s="81"/>
      <c r="D23" s="94">
        <v>0</v>
      </c>
      <c r="E23" s="95"/>
      <c r="F23" s="60"/>
      <c r="G23" s="60"/>
      <c r="H23" s="61"/>
      <c r="I23" s="104"/>
      <c r="J23" s="105"/>
      <c r="K23" s="60"/>
    </row>
    <row r="24" spans="1:15" ht="19.5" customHeight="1" thickBot="1" x14ac:dyDescent="0.3">
      <c r="A24" s="12"/>
      <c r="B24" s="104"/>
      <c r="C24" s="113"/>
      <c r="D24" s="118" t="str">
        <f>IF(D23&lt;=D22,"VYHOVUJE","NEVYHOVUJE")</f>
        <v>VYHOVUJE</v>
      </c>
      <c r="E24" s="119"/>
      <c r="F24" s="61"/>
      <c r="G24" s="60"/>
      <c r="H24" s="60"/>
      <c r="I24" s="63" t="s">
        <v>15</v>
      </c>
      <c r="J24" s="64"/>
      <c r="K24" s="65"/>
    </row>
    <row r="25" spans="1:15" ht="6.95" customHeight="1" x14ac:dyDescent="0.25">
      <c r="A25" s="12"/>
      <c r="B25" s="66"/>
      <c r="C25" s="67"/>
      <c r="D25" s="68"/>
      <c r="E25" s="69"/>
      <c r="F25" s="61"/>
      <c r="G25" s="60"/>
      <c r="H25" s="60"/>
      <c r="I25" s="60"/>
      <c r="J25" s="70"/>
      <c r="K25" s="71"/>
    </row>
    <row r="26" spans="1:15" ht="15.75" x14ac:dyDescent="0.25">
      <c r="A26" s="12"/>
      <c r="B26" s="72" t="s">
        <v>12</v>
      </c>
      <c r="C26" s="12"/>
      <c r="D26" s="25"/>
      <c r="E26" s="25"/>
      <c r="F26" s="25"/>
      <c r="G26" s="26"/>
      <c r="H26" s="25"/>
      <c r="I26" s="26"/>
      <c r="J26" s="70"/>
      <c r="K26" s="71"/>
    </row>
    <row r="27" spans="1:15" ht="15.75" customHeight="1" x14ac:dyDescent="0.25">
      <c r="A27" s="12"/>
      <c r="B27" s="85" t="s">
        <v>27</v>
      </c>
      <c r="C27" s="85"/>
      <c r="D27" s="85"/>
      <c r="E27" s="85"/>
      <c r="F27" s="85"/>
      <c r="G27" s="85"/>
      <c r="H27" s="85"/>
      <c r="I27" s="73"/>
      <c r="J27" s="70"/>
      <c r="K27" s="71"/>
    </row>
    <row r="28" spans="1:15" ht="15.75" customHeight="1" x14ac:dyDescent="0.25">
      <c r="A28" s="12"/>
      <c r="B28" s="85" t="s">
        <v>13</v>
      </c>
      <c r="C28" s="85"/>
      <c r="D28" s="85"/>
      <c r="E28" s="85"/>
      <c r="F28" s="85"/>
      <c r="G28" s="85"/>
      <c r="H28" s="85"/>
      <c r="I28" s="73"/>
      <c r="J28" s="74"/>
      <c r="K28" s="75"/>
    </row>
    <row r="29" spans="1:15" ht="27" customHeight="1" x14ac:dyDescent="0.25">
      <c r="A29" s="12"/>
      <c r="B29" s="85" t="s">
        <v>16</v>
      </c>
      <c r="C29" s="85"/>
      <c r="D29" s="85"/>
      <c r="E29" s="85"/>
      <c r="F29" s="85"/>
      <c r="G29" s="85"/>
      <c r="H29" s="85"/>
      <c r="I29" s="85"/>
      <c r="J29" s="12"/>
      <c r="K29" s="12"/>
    </row>
    <row r="30" spans="1:15" s="24" customFormat="1" ht="15.75" x14ac:dyDescent="0.25">
      <c r="A30" s="76"/>
      <c r="B30" s="77"/>
      <c r="C30" s="78"/>
      <c r="D30" s="68"/>
      <c r="E30" s="69"/>
      <c r="F30" s="79"/>
      <c r="G30" s="77"/>
      <c r="H30" s="77"/>
      <c r="I30" s="77"/>
      <c r="J30" s="77"/>
      <c r="K30" s="77"/>
    </row>
    <row r="31" spans="1:15" s="24" customFormat="1" ht="15.75" x14ac:dyDescent="0.25">
      <c r="A31" s="76"/>
      <c r="B31" s="77"/>
      <c r="C31" s="78"/>
      <c r="D31" s="68"/>
      <c r="E31" s="69"/>
      <c r="F31" s="79"/>
      <c r="G31" s="77"/>
      <c r="H31" s="77"/>
      <c r="I31" s="77"/>
      <c r="J31" s="77"/>
      <c r="K31" s="77"/>
    </row>
    <row r="32" spans="1:15" s="24" customFormat="1" ht="15.75" x14ac:dyDescent="0.25">
      <c r="A32" s="76"/>
      <c r="B32" s="77"/>
      <c r="C32" s="78"/>
      <c r="D32" s="68"/>
      <c r="E32" s="69"/>
      <c r="F32" s="79"/>
      <c r="G32" s="77"/>
      <c r="H32" s="77"/>
      <c r="I32" s="77"/>
      <c r="J32" s="77"/>
      <c r="K32" s="77"/>
    </row>
    <row r="33" spans="1:11" s="24" customFormat="1" ht="15.75" x14ac:dyDescent="0.25">
      <c r="A33" s="76"/>
      <c r="B33" s="77"/>
      <c r="C33" s="78"/>
      <c r="D33" s="68"/>
      <c r="E33" s="69"/>
      <c r="F33" s="79"/>
      <c r="G33" s="77"/>
      <c r="H33" s="77"/>
      <c r="I33" s="77"/>
      <c r="J33" s="77"/>
      <c r="K33" s="77"/>
    </row>
    <row r="34" spans="1:11" s="24" customFormat="1" ht="15.75" x14ac:dyDescent="0.25">
      <c r="A34" s="76"/>
      <c r="B34" s="77"/>
      <c r="C34" s="78"/>
      <c r="D34" s="68"/>
      <c r="E34" s="69"/>
      <c r="F34" s="79"/>
      <c r="G34" s="77"/>
      <c r="H34" s="77"/>
      <c r="I34" s="77"/>
      <c r="J34" s="77"/>
      <c r="K34" s="77"/>
    </row>
    <row r="35" spans="1:11" s="24" customFormat="1" ht="15.75" x14ac:dyDescent="0.25">
      <c r="A35" s="76"/>
      <c r="B35" s="77"/>
      <c r="C35" s="78"/>
      <c r="D35" s="68"/>
      <c r="E35" s="69"/>
      <c r="F35" s="79"/>
      <c r="G35" s="77"/>
      <c r="H35" s="77"/>
      <c r="I35" s="77"/>
      <c r="J35" s="77"/>
      <c r="K35" s="77"/>
    </row>
    <row r="36" spans="1:11" s="24" customFormat="1" ht="15.75" x14ac:dyDescent="0.25">
      <c r="A36" s="76"/>
      <c r="B36" s="77"/>
      <c r="C36" s="78"/>
      <c r="D36" s="68"/>
      <c r="E36" s="69"/>
      <c r="F36" s="79"/>
      <c r="G36" s="77"/>
      <c r="H36" s="77"/>
      <c r="I36" s="77"/>
      <c r="J36" s="77"/>
      <c r="K36" s="77"/>
    </row>
    <row r="37" spans="1:11" s="24" customFormat="1" ht="15.75" x14ac:dyDescent="0.25">
      <c r="A37" s="76"/>
      <c r="B37" s="77"/>
      <c r="C37" s="78"/>
      <c r="D37" s="68"/>
      <c r="E37" s="69"/>
      <c r="F37" s="79"/>
      <c r="G37" s="77"/>
      <c r="H37" s="77"/>
      <c r="I37" s="77"/>
      <c r="J37" s="77"/>
      <c r="K37" s="77"/>
    </row>
    <row r="38" spans="1:11" ht="15.75" x14ac:dyDescent="0.25">
      <c r="A38" s="12"/>
      <c r="B38" s="66"/>
      <c r="C38" s="67"/>
      <c r="D38" s="68"/>
      <c r="E38" s="69"/>
      <c r="F38" s="61"/>
      <c r="G38" s="60"/>
      <c r="H38" s="60"/>
      <c r="I38" s="60"/>
      <c r="J38" s="60"/>
      <c r="K38" s="60"/>
    </row>
    <row r="39" spans="1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1:11" x14ac:dyDescent="0.25">
      <c r="B41" s="11"/>
      <c r="C41" s="9"/>
      <c r="D41" s="7"/>
      <c r="E41" s="7"/>
      <c r="F41" s="7"/>
      <c r="G41" s="7"/>
      <c r="H41" s="7"/>
      <c r="I41" s="6"/>
      <c r="J41" s="6"/>
      <c r="K41" s="6"/>
    </row>
    <row r="42" spans="1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1:11" x14ac:dyDescent="0.25">
      <c r="B43" s="2"/>
      <c r="E43" s="2"/>
      <c r="F43" s="2"/>
      <c r="G43" s="2"/>
      <c r="H43" s="2"/>
      <c r="I43" s="2"/>
      <c r="J43" s="2"/>
      <c r="K43" s="2"/>
    </row>
    <row r="44" spans="1:11" x14ac:dyDescent="0.25">
      <c r="B44" s="2"/>
    </row>
  </sheetData>
  <sheetProtection algorithmName="SHA-512" hashValue="ju2l/erw3N28wKqJUedtxWhzZoFRqt8Cy8rWVa/r86AjHdMXQVh9iz5aIPku9cAX9mK1ujHSTv46LBlnPhMSCQ==" saltValue="pEds77J6SFsE8aP0JvPfjg==" spinCount="100000" sheet="1" objects="1" scenarios="1" selectLockedCells="1"/>
  <mergeCells count="33"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22:C22"/>
    <mergeCell ref="B12:C12"/>
    <mergeCell ref="B16:C16"/>
    <mergeCell ref="B29:I29"/>
    <mergeCell ref="J22:K22"/>
    <mergeCell ref="B27:H27"/>
    <mergeCell ref="B23:C23"/>
    <mergeCell ref="B11:C11"/>
    <mergeCell ref="H13:H14"/>
    <mergeCell ref="B28:H28"/>
    <mergeCell ref="B3:C4"/>
    <mergeCell ref="B13:C14"/>
    <mergeCell ref="D5:H5"/>
    <mergeCell ref="B15:C15"/>
    <mergeCell ref="D23:E23"/>
    <mergeCell ref="D22:E22"/>
    <mergeCell ref="B10:C10"/>
    <mergeCell ref="F10:G10"/>
    <mergeCell ref="D7:J7"/>
    <mergeCell ref="I23:J23"/>
    <mergeCell ref="I13:I14"/>
    <mergeCell ref="J13:J14"/>
  </mergeCells>
  <printOptions horizontalCentered="1"/>
  <pageMargins left="0.19685039370078741" right="0.19685039370078741" top="0.35433070866141736" bottom="0" header="0.11811023622047245" footer="0"/>
  <pageSetup paperSize="9" scale="83" orientation="landscape" r:id="rId1"/>
  <headerFooter scaleWithDoc="0">
    <oddHeader>&amp;C&amp;G</oddHeader>
    <oddFooter>&amp;L&amp;9&amp;K00-049ŠFRB_ŽIADOSŤ O POSKYTNUTIE PODPORY_PO-OBN_01_2020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2019-11-15T11:05:41Z</cp:lastPrinted>
  <dcterms:created xsi:type="dcterms:W3CDTF">2013-09-03T05:50:59Z</dcterms:created>
  <dcterms:modified xsi:type="dcterms:W3CDTF">2019-11-15T11:06:07Z</dcterms:modified>
</cp:coreProperties>
</file>