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SVB-Správca_OBNO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Hárok1!$A$1:$K$29</definedName>
  </definedNames>
  <calcPr calcId="162913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<sst xmlns="http://schemas.openxmlformats.org/spreadsheetml/2006/main" count="47" uniqueCount="43">
  <si>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</si>
  <si>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</si>
  <si>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</si>
  <si>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</si>
  <si>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</si>
  <si>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</si>
  <si>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</si>
  <si>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</si>
  <si>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</si>
  <si>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</si>
  <si>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</si>
  <si>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</si>
  <si>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</si>
  <si>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</si>
  <si>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</si>
  <si>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</si>
  <si>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</si>
  <si>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</si>
  <si>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</si>
  <si>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</si>
  <si>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</si>
  <si>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</si>
  <si>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</si>
  <si>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</si>
  <si>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</si>
  <si>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</si>
  <si>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</si>
  <si>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</si>
  <si>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</si>
  <si>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</si>
  <si>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</si>
  <si>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</si>
  <si>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</si>
  <si>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</si>
  <si>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</si>
  <si>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</si>
  <si>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</si>
  <si>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</si>
  <si>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</si>
  <si>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</si>
  <si>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</si>
  <si>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t xml:space="preserve">Návrh výšky podpory - Správca / SVB    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</si>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</sst>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164" fontId="7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5" fillId="2" borderId="21" xfId="0" applyNumberFormat="1" applyFont="1" applyFill="1" applyBorder="1" applyAlignment="1" applyProtection="1">
      <alignment horizontal="right" vertical="center"/>
      <protection hidden="1"/>
    </xf>
    <xf numFmtId="0" fontId="6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showWhiteSpace="0" view="pageLayout" topLeftCell="A4" zoomScaleNormal="100" workbookViewId="0">
      <selection activeCell="G13" sqref="G13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5.7109375" customWidth="1"/>
    <col min="4" max="4" width="12.5703125" customWidth="1"/>
    <col min="5" max="5" width="12" customWidth="1"/>
    <col min="6" max="6" width="17" customWidth="1"/>
    <col min="7" max="7" width="12" customWidth="1"/>
    <col min="8" max="8" width="18.85546875" customWidth="1"/>
    <col min="9" max="10" width="12" customWidth="1"/>
    <col min="11" max="11" width="13.28515625" bestFit="1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26.85" customHeight="1" thickBot="1" x14ac:dyDescent="0.3">
      <c r="D2" s="18"/>
      <c r="E2" s="18"/>
      <c r="F2" s="18"/>
      <c r="J2" s="44"/>
      <c r="K2" s="45"/>
    </row>
    <row r="3" spans="1:15" s="12" customFormat="1" ht="26.85" customHeight="1" thickTop="1" thickBot="1" x14ac:dyDescent="0.3">
      <c r="B3" s="102" t="s">
        <v>42</v>
      </c>
      <c r="C3" s="103"/>
      <c r="D3" s="18"/>
      <c r="E3" s="18"/>
      <c r="F3" s="18"/>
      <c r="J3" s="41" t="s">
        <v>10</v>
      </c>
      <c r="K3" s="46">
        <v>10</v>
      </c>
    </row>
    <row r="4" spans="1:15" s="12" customFormat="1" ht="16.5" customHeight="1" thickTop="1" thickBot="1" x14ac:dyDescent="0.3">
      <c r="B4" s="104"/>
      <c r="C4" s="105"/>
      <c r="D4" s="13"/>
      <c r="G4" s="15"/>
      <c r="I4" s="15"/>
      <c r="J4" s="16"/>
      <c r="K4" s="17"/>
    </row>
    <row r="5" spans="1:15" s="12" customFormat="1" ht="26.85" customHeight="1" thickTop="1" thickBot="1" x14ac:dyDescent="0.3">
      <c r="B5" s="59"/>
      <c r="C5" s="13"/>
      <c r="D5" s="106" t="s">
        <v>41</v>
      </c>
      <c r="E5" s="107"/>
      <c r="F5" s="107"/>
      <c r="G5" s="107"/>
      <c r="H5" s="107"/>
      <c r="J5" s="41" t="s">
        <v>17</v>
      </c>
      <c r="K5" s="42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26.25" customHeight="1" x14ac:dyDescent="0.25">
      <c r="B7" s="43" t="s">
        <v>11</v>
      </c>
      <c r="C7" s="20"/>
      <c r="D7" s="114"/>
      <c r="E7" s="115"/>
      <c r="F7" s="115"/>
      <c r="G7" s="115"/>
      <c r="H7" s="115"/>
      <c r="I7" s="115"/>
      <c r="J7" s="115"/>
      <c r="K7" s="47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82" t="s">
        <v>9</v>
      </c>
      <c r="C9" s="83"/>
      <c r="D9" s="83"/>
      <c r="E9" s="83"/>
      <c r="F9" s="83"/>
      <c r="G9" s="83"/>
      <c r="H9" s="83"/>
      <c r="I9" s="83"/>
      <c r="J9" s="83"/>
      <c r="K9" s="84"/>
      <c r="L9" s="5"/>
      <c r="M9" s="5"/>
      <c r="N9" s="5"/>
      <c r="O9" s="5"/>
    </row>
    <row r="10" spans="1:15" ht="26.85" customHeight="1" thickBot="1" x14ac:dyDescent="0.3">
      <c r="A10" s="12"/>
      <c r="B10" s="112" t="s">
        <v>0</v>
      </c>
      <c r="C10" s="113"/>
      <c r="D10" s="58" t="s">
        <v>2</v>
      </c>
      <c r="E10" s="58" t="s">
        <v>18</v>
      </c>
      <c r="F10" s="98" t="s">
        <v>1</v>
      </c>
      <c r="G10" s="99"/>
      <c r="H10" s="98" t="s">
        <v>3</v>
      </c>
      <c r="I10" s="99"/>
      <c r="J10" s="58" t="s">
        <v>4</v>
      </c>
      <c r="K10" s="48" t="s">
        <v>5</v>
      </c>
      <c r="L10" s="5"/>
      <c r="M10" s="5"/>
      <c r="N10" s="5"/>
      <c r="O10" s="5"/>
    </row>
    <row r="11" spans="1:15" ht="32.25" customHeight="1" thickBot="1" x14ac:dyDescent="0.3">
      <c r="A11" s="12"/>
      <c r="B11" s="100" t="s">
        <v>24</v>
      </c>
      <c r="C11" s="101"/>
      <c r="D11" s="21">
        <v>0</v>
      </c>
      <c r="E11" s="34">
        <f>D11*0.75</f>
        <v>0</v>
      </c>
      <c r="F11" s="51" t="s">
        <v>33</v>
      </c>
      <c r="G11" s="23">
        <v>0</v>
      </c>
      <c r="H11" s="54" t="s">
        <v>36</v>
      </c>
      <c r="I11" s="35">
        <f>85*G11</f>
        <v>0</v>
      </c>
      <c r="J11" s="35">
        <f t="shared" ref="J11:J19" si="0">IF(E11&gt;I11,I11,E11)</f>
        <v>0</v>
      </c>
      <c r="K11" s="55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94" t="s">
        <v>25</v>
      </c>
      <c r="C12" s="95"/>
      <c r="D12" s="21">
        <v>0</v>
      </c>
      <c r="E12" s="34">
        <f>D12*1</f>
        <v>0</v>
      </c>
      <c r="F12" s="51" t="s">
        <v>33</v>
      </c>
      <c r="G12" s="23">
        <v>0</v>
      </c>
      <c r="H12" s="54" t="s">
        <v>37</v>
      </c>
      <c r="I12" s="35">
        <f>100*G12</f>
        <v>0</v>
      </c>
      <c r="J12" s="35">
        <f t="shared" ref="J12" si="1">IF(E12&gt;I12,I12,E12)</f>
        <v>0</v>
      </c>
      <c r="K12" s="57">
        <v>5.0000000000000001E-3</v>
      </c>
      <c r="L12" s="1" t="str">
        <f>IF(J12&gt;0,K12,"NULL")</f>
        <v>NULL</v>
      </c>
      <c r="M12" s="5"/>
      <c r="N12" s="5"/>
      <c r="O12" s="5"/>
    </row>
    <row r="13" spans="1:15" ht="23.25" customHeight="1" x14ac:dyDescent="0.25">
      <c r="A13" s="12"/>
      <c r="B13" s="94" t="s">
        <v>19</v>
      </c>
      <c r="C13" s="94"/>
      <c r="D13" s="87">
        <v>0</v>
      </c>
      <c r="E13" s="88">
        <f>D13*0.75</f>
        <v>0</v>
      </c>
      <c r="F13" s="50" t="s">
        <v>34</v>
      </c>
      <c r="G13" s="23">
        <v>0</v>
      </c>
      <c r="H13" s="122" t="s">
        <v>40</v>
      </c>
      <c r="I13" s="117">
        <f>IF(G14&gt;0,70*G13*G14,70*G13)</f>
        <v>0</v>
      </c>
      <c r="J13" s="117">
        <f>IF(E13&gt;I13,I13,E13)</f>
        <v>0</v>
      </c>
      <c r="K13" s="93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8.75" customHeight="1" x14ac:dyDescent="0.25">
      <c r="A14" s="12"/>
      <c r="B14" s="94"/>
      <c r="C14" s="94"/>
      <c r="D14" s="87"/>
      <c r="E14" s="88"/>
      <c r="F14" s="50" t="s">
        <v>29</v>
      </c>
      <c r="G14" s="23">
        <v>0</v>
      </c>
      <c r="H14" s="122"/>
      <c r="I14" s="117"/>
      <c r="J14" s="117"/>
      <c r="K14" s="93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94" t="s">
        <v>20</v>
      </c>
      <c r="C15" s="95"/>
      <c r="D15" s="22">
        <v>0</v>
      </c>
      <c r="E15" s="32">
        <f>D15*1</f>
        <v>0</v>
      </c>
      <c r="F15" s="50" t="s">
        <v>28</v>
      </c>
      <c r="G15" s="23">
        <v>0</v>
      </c>
      <c r="H15" s="52" t="s">
        <v>38</v>
      </c>
      <c r="I15" s="3">
        <f>70000*G15</f>
        <v>0</v>
      </c>
      <c r="J15" s="3">
        <f t="shared" si="0"/>
        <v>0</v>
      </c>
      <c r="K15" s="57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94" t="s">
        <v>26</v>
      </c>
      <c r="C16" s="95"/>
      <c r="D16" s="22">
        <v>0</v>
      </c>
      <c r="E16" s="32">
        <f t="shared" ref="E16" si="3">D16*0.75</f>
        <v>0</v>
      </c>
      <c r="F16" s="50" t="s">
        <v>28</v>
      </c>
      <c r="G16" s="23">
        <v>0</v>
      </c>
      <c r="H16" s="52" t="s">
        <v>39</v>
      </c>
      <c r="I16" s="3">
        <f>50000*G16</f>
        <v>0</v>
      </c>
      <c r="J16" s="3">
        <f t="shared" ref="J16" si="4">IF(E16&gt;I16,I16,E16)</f>
        <v>0</v>
      </c>
      <c r="K16" s="5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94" t="s">
        <v>21</v>
      </c>
      <c r="C17" s="95"/>
      <c r="D17" s="22">
        <v>0</v>
      </c>
      <c r="E17" s="32">
        <f t="shared" ref="E17:E19" si="6">D17*0.75</f>
        <v>0</v>
      </c>
      <c r="F17" s="50" t="s">
        <v>35</v>
      </c>
      <c r="G17" s="23">
        <v>0</v>
      </c>
      <c r="H17" s="52" t="s">
        <v>30</v>
      </c>
      <c r="I17" s="3">
        <f>70*G17</f>
        <v>0</v>
      </c>
      <c r="J17" s="3">
        <f t="shared" si="0"/>
        <v>0</v>
      </c>
      <c r="K17" s="57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94" t="s">
        <v>22</v>
      </c>
      <c r="C18" s="95"/>
      <c r="D18" s="22">
        <v>0</v>
      </c>
      <c r="E18" s="32">
        <f>D18*1</f>
        <v>0</v>
      </c>
      <c r="F18" s="50" t="s">
        <v>35</v>
      </c>
      <c r="G18" s="23">
        <v>0</v>
      </c>
      <c r="H18" s="52" t="s">
        <v>31</v>
      </c>
      <c r="I18" s="3">
        <f>150*G18</f>
        <v>0</v>
      </c>
      <c r="J18" s="3">
        <f t="shared" si="0"/>
        <v>0</v>
      </c>
      <c r="K18" s="57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96" t="s">
        <v>23</v>
      </c>
      <c r="C19" s="97"/>
      <c r="D19" s="36">
        <v>0</v>
      </c>
      <c r="E19" s="37">
        <f t="shared" si="6"/>
        <v>0</v>
      </c>
      <c r="F19" s="49" t="s">
        <v>35</v>
      </c>
      <c r="G19" s="38">
        <v>0</v>
      </c>
      <c r="H19" s="53" t="s">
        <v>32</v>
      </c>
      <c r="I19" s="4">
        <f>90*G19</f>
        <v>0</v>
      </c>
      <c r="J19" s="4">
        <f t="shared" si="0"/>
        <v>0</v>
      </c>
      <c r="K19" s="56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89" t="s">
        <v>6</v>
      </c>
      <c r="C20" s="90"/>
      <c r="D20" s="28">
        <f>SUM(D11:D19)</f>
        <v>0</v>
      </c>
      <c r="E20" s="30">
        <f>ROUND(SUM(E11:E19),2)</f>
        <v>0</v>
      </c>
      <c r="F20" s="39"/>
      <c r="G20" s="33"/>
      <c r="H20" s="40"/>
      <c r="I20" s="31">
        <f>SUM(I11:I19)</f>
        <v>0</v>
      </c>
      <c r="J20" s="28">
        <f>ROUND(SUM(J11:J19),2)</f>
        <v>0</v>
      </c>
      <c r="K20" s="29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9.5" customHeight="1" thickBot="1" x14ac:dyDescent="0.3">
      <c r="A22" s="12"/>
      <c r="B22" s="118" t="s">
        <v>7</v>
      </c>
      <c r="C22" s="119"/>
      <c r="D22" s="110">
        <f>J20</f>
        <v>0</v>
      </c>
      <c r="E22" s="111"/>
      <c r="F22" s="60"/>
      <c r="G22" s="62"/>
      <c r="H22" s="61"/>
      <c r="I22" s="27" t="s">
        <v>14</v>
      </c>
      <c r="J22" s="81"/>
      <c r="K22" s="81"/>
    </row>
    <row r="23" spans="1:15" ht="19.5" customHeight="1" thickBot="1" x14ac:dyDescent="0.3">
      <c r="A23" s="12"/>
      <c r="B23" s="120" t="s">
        <v>8</v>
      </c>
      <c r="C23" s="121"/>
      <c r="D23" s="108">
        <v>0</v>
      </c>
      <c r="E23" s="109"/>
      <c r="F23" s="60"/>
      <c r="G23" s="60"/>
      <c r="H23" s="61"/>
      <c r="I23" s="85"/>
      <c r="J23" s="116"/>
      <c r="K23" s="60"/>
    </row>
    <row r="24" spans="1:15" ht="19.5" customHeight="1" thickBot="1" x14ac:dyDescent="0.3">
      <c r="A24" s="12"/>
      <c r="B24" s="85"/>
      <c r="C24" s="86"/>
      <c r="D24" s="91" t="str">
        <f>IF(D23&lt;=D22,"VYHOVUJE","NEVYHOVUJE")</f>
        <v>VYHOVUJE</v>
      </c>
      <c r="E24" s="92"/>
      <c r="F24" s="61"/>
      <c r="G24" s="60"/>
      <c r="H24" s="60"/>
      <c r="I24" s="63" t="s">
        <v>15</v>
      </c>
      <c r="J24" s="64"/>
      <c r="K24" s="65"/>
    </row>
    <row r="25" spans="1:15" ht="6.95" customHeight="1" x14ac:dyDescent="0.25">
      <c r="A25" s="12"/>
      <c r="B25" s="66"/>
      <c r="C25" s="67"/>
      <c r="D25" s="68"/>
      <c r="E25" s="69"/>
      <c r="F25" s="61"/>
      <c r="G25" s="60"/>
      <c r="H25" s="60"/>
      <c r="I25" s="60"/>
      <c r="J25" s="70"/>
      <c r="K25" s="71"/>
    </row>
    <row r="26" spans="1:15" ht="15.75" x14ac:dyDescent="0.25">
      <c r="A26" s="12"/>
      <c r="B26" s="72" t="s">
        <v>12</v>
      </c>
      <c r="C26" s="12"/>
      <c r="D26" s="25"/>
      <c r="E26" s="25"/>
      <c r="F26" s="25"/>
      <c r="G26" s="26"/>
      <c r="H26" s="25"/>
      <c r="I26" s="26"/>
      <c r="J26" s="70"/>
      <c r="K26" s="71"/>
    </row>
    <row r="27" spans="1:15" ht="15.75" customHeight="1" x14ac:dyDescent="0.25">
      <c r="A27" s="12"/>
      <c r="B27" s="80" t="s">
        <v>27</v>
      </c>
      <c r="C27" s="80"/>
      <c r="D27" s="80"/>
      <c r="E27" s="80"/>
      <c r="F27" s="80"/>
      <c r="G27" s="80"/>
      <c r="H27" s="80"/>
      <c r="I27" s="73"/>
      <c r="J27" s="70"/>
      <c r="K27" s="71"/>
    </row>
    <row r="28" spans="1:15" ht="15.75" customHeight="1" x14ac:dyDescent="0.25">
      <c r="A28" s="12"/>
      <c r="B28" s="80" t="s">
        <v>13</v>
      </c>
      <c r="C28" s="80"/>
      <c r="D28" s="80"/>
      <c r="E28" s="80"/>
      <c r="F28" s="80"/>
      <c r="G28" s="80"/>
      <c r="H28" s="80"/>
      <c r="I28" s="73"/>
      <c r="J28" s="74"/>
      <c r="K28" s="75"/>
    </row>
    <row r="29" spans="1:15" ht="27" customHeight="1" x14ac:dyDescent="0.25">
      <c r="A29" s="12"/>
      <c r="B29" s="80" t="s">
        <v>16</v>
      </c>
      <c r="C29" s="80"/>
      <c r="D29" s="80"/>
      <c r="E29" s="80"/>
      <c r="F29" s="80"/>
      <c r="G29" s="80"/>
      <c r="H29" s="80"/>
      <c r="I29" s="80"/>
      <c r="J29" s="12"/>
      <c r="K29" s="12"/>
    </row>
    <row r="30" spans="1:15" s="24" customFormat="1" ht="15.75" x14ac:dyDescent="0.25">
      <c r="A30" s="76"/>
      <c r="B30" s="77"/>
      <c r="C30" s="78"/>
      <c r="D30" s="68"/>
      <c r="E30" s="69"/>
      <c r="F30" s="79"/>
      <c r="G30" s="77"/>
      <c r="H30" s="77"/>
      <c r="I30" s="77"/>
      <c r="J30" s="77"/>
      <c r="K30" s="77"/>
    </row>
    <row r="31" spans="1:15" s="24" customFormat="1" ht="15.75" x14ac:dyDescent="0.25">
      <c r="A31" s="76"/>
      <c r="B31" s="77"/>
      <c r="C31" s="78"/>
      <c r="D31" s="68"/>
      <c r="E31" s="69"/>
      <c r="F31" s="79"/>
      <c r="G31" s="77"/>
      <c r="H31" s="77"/>
      <c r="I31" s="77"/>
      <c r="J31" s="77"/>
      <c r="K31" s="77"/>
    </row>
    <row r="32" spans="1:15" s="24" customFormat="1" ht="15.75" x14ac:dyDescent="0.25">
      <c r="A32" s="76"/>
      <c r="B32" s="77"/>
      <c r="C32" s="78"/>
      <c r="D32" s="68"/>
      <c r="E32" s="69"/>
      <c r="F32" s="79"/>
      <c r="G32" s="77"/>
      <c r="H32" s="77"/>
      <c r="I32" s="77"/>
      <c r="J32" s="77"/>
      <c r="K32" s="77"/>
    </row>
    <row r="33" spans="1:11" s="24" customFormat="1" ht="15.75" x14ac:dyDescent="0.25">
      <c r="A33" s="76"/>
      <c r="B33" s="77"/>
      <c r="C33" s="78"/>
      <c r="D33" s="68"/>
      <c r="E33" s="69"/>
      <c r="F33" s="79"/>
      <c r="G33" s="77"/>
      <c r="H33" s="77"/>
      <c r="I33" s="77"/>
      <c r="J33" s="77"/>
      <c r="K33" s="77"/>
    </row>
    <row r="34" spans="1:11" s="24" customFormat="1" ht="15.75" x14ac:dyDescent="0.25">
      <c r="A34" s="76"/>
      <c r="B34" s="77"/>
      <c r="C34" s="78"/>
      <c r="D34" s="68"/>
      <c r="E34" s="69"/>
      <c r="F34" s="79"/>
      <c r="G34" s="77"/>
      <c r="H34" s="77"/>
      <c r="I34" s="77"/>
      <c r="J34" s="77"/>
      <c r="K34" s="77"/>
    </row>
    <row r="35" spans="1:11" s="24" customFormat="1" ht="15.75" x14ac:dyDescent="0.25">
      <c r="A35" s="76"/>
      <c r="B35" s="77"/>
      <c r="C35" s="78"/>
      <c r="D35" s="68"/>
      <c r="E35" s="69"/>
      <c r="F35" s="79"/>
      <c r="G35" s="77"/>
      <c r="H35" s="77"/>
      <c r="I35" s="77"/>
      <c r="J35" s="77"/>
      <c r="K35" s="77"/>
    </row>
    <row r="36" spans="1:11" s="24" customFormat="1" ht="15.75" x14ac:dyDescent="0.25">
      <c r="A36" s="76"/>
      <c r="B36" s="77"/>
      <c r="C36" s="78"/>
      <c r="D36" s="68"/>
      <c r="E36" s="69"/>
      <c r="F36" s="79"/>
      <c r="G36" s="77"/>
      <c r="H36" s="77"/>
      <c r="I36" s="77"/>
      <c r="J36" s="77"/>
      <c r="K36" s="77"/>
    </row>
    <row r="37" spans="1:11" s="24" customFormat="1" ht="15.75" x14ac:dyDescent="0.25">
      <c r="A37" s="76"/>
      <c r="B37" s="77"/>
      <c r="C37" s="78"/>
      <c r="D37" s="68"/>
      <c r="E37" s="69"/>
      <c r="F37" s="79"/>
      <c r="G37" s="77"/>
      <c r="H37" s="77"/>
      <c r="I37" s="77"/>
      <c r="J37" s="77"/>
      <c r="K37" s="77"/>
    </row>
    <row r="38" spans="1:11" ht="15.75" x14ac:dyDescent="0.25">
      <c r="A38" s="12"/>
      <c r="B38" s="66"/>
      <c r="C38" s="67"/>
      <c r="D38" s="68"/>
      <c r="E38" s="69"/>
      <c r="F38" s="61"/>
      <c r="G38" s="60"/>
      <c r="H38" s="60"/>
      <c r="I38" s="60"/>
      <c r="J38" s="60"/>
      <c r="K38" s="60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tSfKbiGMlQKgr8/FZAqMC1h2sUji7UTJ4qDMqRudOs5r4Om6Rj93034vG6IAk7lqbsHcsMsKLrTraP8+8cInaQ==" saltValue="1S/FtTdU2YMq9FRQAylNug==" spinCount="100000" sheet="1" objects="1" scenarios="1" selectLockedCells="1"/>
  <mergeCells count="33"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I23:J23"/>
    <mergeCell ref="I13:I14"/>
    <mergeCell ref="J13:J14"/>
    <mergeCell ref="B22:C22"/>
    <mergeCell ref="B23:C23"/>
    <mergeCell ref="B16:C16"/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7:H27"/>
    <mergeCell ref="B11:C11"/>
    <mergeCell ref="B12:C12"/>
  </mergeCells>
  <printOptions horizontalCentered="1"/>
  <pageMargins left="0.19685039370078741" right="0.19685039370078741" top="0.35433070866141736" bottom="0.15748031496062992" header="0.11811023622047245" footer="0"/>
  <pageSetup paperSize="9" scale="87" orientation="landscape" r:id="rId1"/>
  <headerFooter scaleWithDoc="0">
    <oddHeader>&amp;C&amp;G</oddHeader>
    <oddFooter>&amp;R&amp;"Arial,Normálne"&amp;9&amp;K00-037ŠFRB_ŽIADOSŤ O POSKYTNUTIE PODPORY_PO-OBN_01_2020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2019-10-30T15:10:53Z</cp:lastPrinted>
  <dcterms:created xsi:type="dcterms:W3CDTF">2013-09-03T05:50:59Z</dcterms:created>
  <dcterms:modified xsi:type="dcterms:W3CDTF">2019-10-30T15:11:57Z</dcterms:modified>
</cp:coreProperties>
</file>