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3635" tabRatio="462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plán'!$A$1:$AF$59</definedName>
  </definedNames>
  <calcPr calcId="152511"/>
</workbook>
</file>

<file path=xl/calcChain.xml><?xml version="1.0" encoding="utf-8"?>
<calcChain xmlns="http://schemas.openxmlformats.org/spreadsheetml/2006/main">
  <c r="C15" i="1" l="1"/>
  <c r="C3" i="8" l="1"/>
  <c r="C4" i="8" s="1"/>
  <c r="A9" i="8"/>
  <c r="B2" i="8" s="1"/>
  <c r="D2" i="8" s="1"/>
  <c r="C3" i="7"/>
  <c r="C4" i="7" s="1"/>
  <c r="C5" i="7" s="1"/>
  <c r="C6" i="7" s="1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19" i="8" s="1"/>
  <c r="G20" i="7"/>
  <c r="E21" i="7"/>
  <c r="F21" i="7" s="1"/>
  <c r="C22" i="7"/>
  <c r="C21" i="8" l="1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G40" i="7" s="1"/>
  <c r="C41" i="7"/>
  <c r="C40" i="8" l="1"/>
  <c r="E39" i="8"/>
  <c r="F39" i="8" s="1"/>
  <c r="G39" i="8" s="1"/>
  <c r="E41" i="7"/>
  <c r="F41" i="7" s="1"/>
  <c r="G41" i="7" s="1"/>
  <c r="C42" i="7"/>
  <c r="C41" i="8" l="1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A9" i="6" l="1"/>
  <c r="C3" i="6"/>
  <c r="E3" i="6" s="1"/>
  <c r="C4" i="6" l="1"/>
  <c r="C5" i="6" s="1"/>
  <c r="C6" i="6" s="1"/>
  <c r="E5" i="6"/>
  <c r="E2" i="6"/>
  <c r="E4" i="6"/>
  <c r="B2" i="6"/>
  <c r="D2" i="6" s="1"/>
  <c r="C7" i="6"/>
  <c r="E6" i="6"/>
  <c r="F4" i="6" l="1"/>
  <c r="F5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G45" i="6" s="1"/>
  <c r="C46" i="6"/>
  <c r="E46" i="6" l="1"/>
  <c r="F46" i="6" s="1"/>
  <c r="G46" i="6" s="1"/>
  <c r="C47" i="6"/>
  <c r="C48" i="6" l="1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G66" i="6" s="1"/>
  <c r="C67" i="6"/>
  <c r="C68" i="6" l="1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G78" i="6" s="1"/>
  <c r="C79" i="6"/>
  <c r="C80" i="6" l="1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G90" i="6" s="1"/>
  <c r="C91" i="6"/>
  <c r="C92" i="6" l="1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G101" i="6" s="1"/>
  <c r="C102" i="6"/>
  <c r="E102" i="6" l="1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 s="1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G137" i="6" s="1"/>
  <c r="C138" i="6"/>
  <c r="E138" i="6" l="1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G142" i="6" s="1"/>
  <c r="C143" i="6"/>
  <c r="C144" i="6" l="1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G153" i="6" s="1"/>
  <c r="C154" i="6"/>
  <c r="E154" i="6" l="1"/>
  <c r="F154" i="6" s="1"/>
  <c r="G154" i="6" s="1"/>
  <c r="C155" i="6"/>
  <c r="C156" i="6" l="1"/>
  <c r="E155" i="6"/>
  <c r="F155" i="6" s="1"/>
  <c r="G155" i="6" s="1"/>
  <c r="C157" i="6" l="1"/>
  <c r="E156" i="6"/>
  <c r="F156" i="6" s="1"/>
  <c r="G156" i="6" s="1"/>
  <c r="E157" i="6" l="1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G161" i="6" s="1"/>
  <c r="C162" i="6"/>
  <c r="E162" i="6" l="1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G165" i="6" s="1"/>
  <c r="C166" i="6"/>
  <c r="E166" i="6" l="1"/>
  <c r="F166" i="6" s="1"/>
  <c r="G166" i="6" s="1"/>
  <c r="C167" i="6"/>
  <c r="C168" i="6" l="1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s="1"/>
  <c r="C276" i="6" l="1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G286" i="6" s="1"/>
  <c r="C287" i="6"/>
  <c r="E287" i="6" l="1"/>
  <c r="F287" i="6" s="1"/>
  <c r="G287" i="6" s="1"/>
  <c r="C288" i="6"/>
  <c r="E288" i="6" l="1"/>
  <c r="F288" i="6" s="1"/>
  <c r="G288" i="6" s="1"/>
  <c r="C289" i="6"/>
  <c r="E289" i="6" l="1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G293" i="6" s="1"/>
  <c r="C294" i="6"/>
  <c r="E294" i="6" l="1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G298" i="6" s="1"/>
  <c r="C299" i="6"/>
  <c r="E299" i="6" l="1"/>
  <c r="F299" i="6" s="1"/>
  <c r="G299" i="6" s="1"/>
  <c r="C300" i="6"/>
  <c r="E300" i="6" l="1"/>
  <c r="F300" i="6" s="1"/>
  <c r="G300" i="6" s="1"/>
  <c r="C301" i="6"/>
  <c r="E301" i="6" l="1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C306" i="6"/>
  <c r="G305" i="6" l="1"/>
  <c r="E306" i="6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G309" i="6" s="1"/>
  <c r="C310" i="6"/>
  <c r="E310" i="6" l="1"/>
  <c r="F310" i="6" s="1"/>
  <c r="G310" i="6" s="1"/>
  <c r="C311" i="6"/>
  <c r="E311" i="6" l="1"/>
  <c r="F311" i="6" s="1"/>
  <c r="G311" i="6" s="1"/>
  <c r="C312" i="6"/>
  <c r="E312" i="6" l="1"/>
  <c r="F312" i="6" s="1"/>
  <c r="G312" i="6" s="1"/>
  <c r="C313" i="6"/>
  <c r="E313" i="6" l="1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G321" i="6" s="1"/>
  <c r="C322" i="6"/>
  <c r="E322" i="6" l="1"/>
  <c r="F322" i="6" s="1"/>
  <c r="G322" i="6" s="1"/>
  <c r="C323" i="6"/>
  <c r="E323" i="6" l="1"/>
  <c r="F323" i="6" s="1"/>
  <c r="G323" i="6" s="1"/>
  <c r="C324" i="6"/>
  <c r="E324" i="6" l="1"/>
  <c r="F324" i="6" s="1"/>
  <c r="G324" i="6" s="1"/>
  <c r="C325" i="6"/>
  <c r="E325" i="6" l="1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G331" i="6" s="1"/>
  <c r="C332" i="6"/>
  <c r="E332" i="6" l="1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G346" i="6" s="1"/>
  <c r="C347" i="6"/>
  <c r="E347" i="6" l="1"/>
  <c r="F347" i="6" s="1"/>
  <c r="G347" i="6" s="1"/>
  <c r="C348" i="6"/>
  <c r="E348" i="6" l="1"/>
  <c r="F348" i="6" s="1"/>
  <c r="G348" i="6" s="1"/>
  <c r="C349" i="6"/>
  <c r="E349" i="6" l="1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G351" i="6" s="1"/>
  <c r="E352" i="6"/>
  <c r="F352" i="6" s="1"/>
  <c r="C353" i="6"/>
  <c r="G352" i="6" l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G355" i="6" s="1"/>
  <c r="E356" i="6"/>
  <c r="F356" i="6" s="1"/>
  <c r="C357" i="6"/>
  <c r="G356" i="6" l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s="1"/>
  <c r="G360" i="6" l="1"/>
  <c r="F361" i="6" s="1"/>
  <c r="AF31" i="1"/>
  <c r="E363" i="6"/>
  <c r="F363" i="6" l="1"/>
  <c r="AF39" i="1"/>
  <c r="AF42" i="1" s="1"/>
  <c r="D362" i="6"/>
  <c r="G361" i="6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D24" i="1" l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C26" i="1"/>
  <c r="C25" i="1"/>
  <c r="C27" i="1"/>
  <c r="D22" i="1" l="1"/>
  <c r="C22" i="1"/>
  <c r="C28" i="1" s="1"/>
  <c r="E22" i="1" l="1"/>
  <c r="F22" i="1" l="1"/>
  <c r="G22" i="1" l="1"/>
  <c r="H22" i="1" l="1"/>
  <c r="I22" i="1" l="1"/>
  <c r="J22" i="1" l="1"/>
  <c r="K22" i="1" l="1"/>
  <c r="L22" i="1" l="1"/>
  <c r="M22" i="1" l="1"/>
  <c r="N22" i="1" l="1"/>
  <c r="O22" i="1" l="1"/>
  <c r="P22" i="1" l="1"/>
  <c r="Q22" i="1" l="1"/>
  <c r="R22" i="1" l="1"/>
  <c r="S22" i="1" l="1"/>
  <c r="T22" i="1" l="1"/>
  <c r="U22" i="1" l="1"/>
  <c r="V22" i="1" l="1"/>
  <c r="W22" i="1" l="1"/>
  <c r="X22" i="1" l="1"/>
  <c r="Y22" i="1" l="1"/>
  <c r="Z22" i="1" l="1"/>
  <c r="AA22" i="1" l="1"/>
  <c r="AB22" i="1" l="1"/>
  <c r="AC22" i="1" l="1"/>
  <c r="AD22" i="1" l="1"/>
  <c r="AF22" i="1" l="1"/>
  <c r="AE22" i="1"/>
  <c r="D26" i="1" l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E29" i="1" l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E29" i="1"/>
  <c r="O29" i="1"/>
  <c r="G29" i="1"/>
  <c r="AD29" i="1"/>
  <c r="V29" i="1"/>
  <c r="N29" i="1"/>
  <c r="F29" i="1"/>
  <c r="AC29" i="1"/>
  <c r="U29" i="1"/>
  <c r="M29" i="1"/>
  <c r="C43" i="1" l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D40" i="1" l="1"/>
  <c r="D43" i="1"/>
  <c r="D41" i="1"/>
  <c r="E41" i="1"/>
  <c r="E40" i="1"/>
  <c r="E43" i="1"/>
  <c r="F28" i="1"/>
  <c r="F33" i="1" s="1"/>
  <c r="F36" i="1" s="1"/>
  <c r="F37" i="1" s="1"/>
  <c r="F38" i="1" s="1"/>
  <c r="F43" i="1" l="1"/>
  <c r="F40" i="1"/>
  <c r="F41" i="1"/>
  <c r="G28" i="1"/>
  <c r="G33" i="1" s="1"/>
  <c r="G36" i="1" s="1"/>
  <c r="G37" i="1" s="1"/>
  <c r="G38" i="1" s="1"/>
  <c r="G43" i="1" l="1"/>
  <c r="G40" i="1"/>
  <c r="G41" i="1"/>
  <c r="H28" i="1"/>
  <c r="H33" i="1" s="1"/>
  <c r="H36" i="1" s="1"/>
  <c r="H37" i="1" s="1"/>
  <c r="H38" i="1" s="1"/>
  <c r="H43" i="1" l="1"/>
  <c r="H41" i="1"/>
  <c r="H40" i="1"/>
  <c r="I28" i="1"/>
  <c r="I33" i="1" s="1"/>
  <c r="I36" i="1" s="1"/>
  <c r="I37" i="1" s="1"/>
  <c r="I38" i="1" s="1"/>
  <c r="I43" i="1" l="1"/>
  <c r="I41" i="1"/>
  <c r="I40" i="1"/>
  <c r="J28" i="1"/>
  <c r="J33" i="1" s="1"/>
  <c r="J36" i="1" s="1"/>
  <c r="J37" i="1" s="1"/>
  <c r="J38" i="1" s="1"/>
  <c r="J40" i="1" l="1"/>
  <c r="J41" i="1"/>
  <c r="J43" i="1"/>
  <c r="K28" i="1"/>
  <c r="K33" i="1" s="1"/>
  <c r="K36" i="1" s="1"/>
  <c r="K37" i="1" s="1"/>
  <c r="K38" i="1" s="1"/>
  <c r="K43" i="1" l="1"/>
  <c r="K40" i="1"/>
  <c r="K41" i="1"/>
  <c r="L28" i="1"/>
  <c r="L33" i="1" s="1"/>
  <c r="L36" i="1" s="1"/>
  <c r="L37" i="1" s="1"/>
  <c r="L38" i="1" s="1"/>
  <c r="L43" i="1" l="1"/>
  <c r="L40" i="1"/>
  <c r="L41" i="1"/>
  <c r="M28" i="1"/>
  <c r="M33" i="1" s="1"/>
  <c r="M36" i="1" s="1"/>
  <c r="M37" i="1" s="1"/>
  <c r="M38" i="1" s="1"/>
  <c r="M43" i="1" l="1"/>
  <c r="M40" i="1"/>
  <c r="M41" i="1"/>
  <c r="N28" i="1"/>
  <c r="N33" i="1" s="1"/>
  <c r="N36" i="1" s="1"/>
  <c r="N37" i="1" s="1"/>
  <c r="N38" i="1" s="1"/>
  <c r="N43" i="1" l="1"/>
  <c r="N40" i="1"/>
  <c r="N41" i="1"/>
  <c r="O28" i="1"/>
  <c r="O33" i="1" s="1"/>
  <c r="O36" i="1" s="1"/>
  <c r="O37" i="1" s="1"/>
  <c r="O38" i="1" s="1"/>
  <c r="O41" i="1" l="1"/>
  <c r="O43" i="1"/>
  <c r="O40" i="1"/>
  <c r="P28" i="1"/>
  <c r="P33" i="1" s="1"/>
  <c r="P36" i="1" s="1"/>
  <c r="P37" i="1" s="1"/>
  <c r="P38" i="1" s="1"/>
  <c r="P43" i="1" l="1"/>
  <c r="P41" i="1"/>
  <c r="P40" i="1"/>
  <c r="Q28" i="1"/>
  <c r="Q33" i="1" s="1"/>
  <c r="Q36" i="1" s="1"/>
  <c r="Q37" i="1" s="1"/>
  <c r="Q38" i="1" s="1"/>
  <c r="Q43" i="1" l="1"/>
  <c r="Q41" i="1"/>
  <c r="Q40" i="1"/>
  <c r="R28" i="1"/>
  <c r="R33" i="1" s="1"/>
  <c r="R36" i="1" s="1"/>
  <c r="R37" i="1" s="1"/>
  <c r="R38" i="1" s="1"/>
  <c r="R40" i="1" l="1"/>
  <c r="R41" i="1"/>
  <c r="R43" i="1"/>
  <c r="S28" i="1"/>
  <c r="S33" i="1" s="1"/>
  <c r="S36" i="1" s="1"/>
  <c r="S37" i="1" s="1"/>
  <c r="S38" i="1" s="1"/>
  <c r="S43" i="1" l="1"/>
  <c r="S40" i="1"/>
  <c r="S41" i="1"/>
  <c r="T28" i="1"/>
  <c r="T33" i="1" s="1"/>
  <c r="T36" i="1" l="1"/>
  <c r="T37" i="1" s="1"/>
  <c r="T38" i="1" s="1"/>
  <c r="U28" i="1"/>
  <c r="U33" i="1" s="1"/>
  <c r="U36" i="1" s="1"/>
  <c r="U37" i="1" s="1"/>
  <c r="U38" i="1" s="1"/>
  <c r="T40" i="1" l="1"/>
  <c r="T41" i="1"/>
  <c r="T43" i="1"/>
  <c r="U40" i="1"/>
  <c r="U43" i="1"/>
  <c r="U41" i="1"/>
  <c r="V28" i="1"/>
  <c r="V33" i="1" s="1"/>
  <c r="V36" i="1" s="1"/>
  <c r="V37" i="1" s="1"/>
  <c r="V38" i="1" s="1"/>
  <c r="V41" i="1" l="1"/>
  <c r="V43" i="1"/>
  <c r="V40" i="1"/>
  <c r="W28" i="1"/>
  <c r="W33" i="1" s="1"/>
  <c r="W36" i="1" s="1"/>
  <c r="W37" i="1" s="1"/>
  <c r="W38" i="1" s="1"/>
  <c r="W41" i="1" l="1"/>
  <c r="W43" i="1"/>
  <c r="W40" i="1"/>
  <c r="X28" i="1"/>
  <c r="X33" i="1" s="1"/>
  <c r="X36" i="1" s="1"/>
  <c r="X37" i="1" s="1"/>
  <c r="X38" i="1" s="1"/>
  <c r="X43" i="1" l="1"/>
  <c r="X41" i="1"/>
  <c r="X40" i="1"/>
  <c r="Y28" i="1"/>
  <c r="Y33" i="1" s="1"/>
  <c r="Y36" i="1" s="1"/>
  <c r="Y37" i="1" s="1"/>
  <c r="Y38" i="1" s="1"/>
  <c r="Y43" i="1" l="1"/>
  <c r="Y41" i="1"/>
  <c r="Y40" i="1"/>
  <c r="Z28" i="1"/>
  <c r="Z33" i="1" s="1"/>
  <c r="Z36" i="1" s="1"/>
  <c r="Z37" i="1" s="1"/>
  <c r="Z38" i="1" s="1"/>
  <c r="Z41" i="1" l="1"/>
  <c r="Z40" i="1"/>
  <c r="Z43" i="1"/>
  <c r="AA28" i="1"/>
  <c r="AA33" i="1" s="1"/>
  <c r="AA36" i="1" s="1"/>
  <c r="AA37" i="1" s="1"/>
  <c r="AA38" i="1" s="1"/>
  <c r="AA41" i="1" l="1"/>
  <c r="AA40" i="1"/>
  <c r="AA43" i="1"/>
  <c r="AB28" i="1"/>
  <c r="AB33" i="1" s="1"/>
  <c r="AB36" i="1" s="1"/>
  <c r="AB37" i="1" s="1"/>
  <c r="AB38" i="1" s="1"/>
  <c r="AB43" i="1" l="1"/>
  <c r="AB40" i="1"/>
  <c r="AB41" i="1"/>
  <c r="AC28" i="1"/>
  <c r="AC33" i="1" s="1"/>
  <c r="AC36" i="1" s="1"/>
  <c r="AC37" i="1" s="1"/>
  <c r="AC38" i="1" s="1"/>
  <c r="AC41" i="1" l="1"/>
  <c r="AC43" i="1"/>
  <c r="AC40" i="1"/>
  <c r="AD28" i="1"/>
  <c r="AD33" i="1" s="1"/>
  <c r="AD36" i="1" s="1"/>
  <c r="AD37" i="1" s="1"/>
  <c r="AD38" i="1" s="1"/>
  <c r="AD43" i="1" l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AE40" i="1" l="1"/>
  <c r="AE41" i="1"/>
  <c r="AE43" i="1"/>
  <c r="AF43" i="1"/>
  <c r="AF41" i="1"/>
  <c r="AF40" i="1"/>
  <c r="C44" i="1" l="1"/>
</calcChain>
</file>

<file path=xl/sharedStrings.xml><?xml version="1.0" encoding="utf-8"?>
<sst xmlns="http://schemas.openxmlformats.org/spreadsheetml/2006/main" count="223" uniqueCount="165">
  <si>
    <t>ks</t>
  </si>
  <si>
    <t>m2</t>
  </si>
  <si>
    <t>Ekonomika:</t>
  </si>
  <si>
    <t>Eur</t>
  </si>
  <si>
    <t>varianta A (OC: 900 EUR/m2)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</si>
  <si>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</si>
  <si>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</si>
  <si>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</si>
  <si>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</si>
  <si>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</si>
  <si>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</si>
  <si>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</si>
  <si>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</si>
  <si>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</si>
  <si>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</si>
  <si>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</si>
  <si>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</si>
  <si>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</si>
  <si>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</si>
  <si>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</si>
  <si>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</si>
  <si>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</si>
  <si>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</si>
  <si>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</si>
  <si>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</si>
  <si>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</si>
  <si>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</si>
  <si>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Merná jednotaka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</si>
  <si>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</si>
  <si>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</si>
  <si>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</si>
  <si>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</si>
  <si>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</si>
  <si>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</si>
  <si>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</si>
  <si>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</si>
  <si>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</si>
  <si>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</si>
  <si>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</si>
  <si>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</si>
  <si>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</si>
  <si>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</si>
  <si>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</si>
  <si>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</si>
  <si>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</si>
  <si>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</si>
  <si>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</si>
  <si>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</si>
  <si>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</si>
  <si>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</si>
  <si>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</si>
  <si>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</si>
  <si>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</si>
  <si>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</si>
  <si>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</si>
  <si>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</si>
  <si>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</si>
  <si>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</si>
  <si>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</si>
  <si>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</si>
  <si>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</si>
  <si>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</si>
  <si>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</si>
  <si>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</si>
  <si>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</si>
  <si>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</si>
  <si>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</si>
  <si>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</si>
  <si>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</si>
  <si>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</si>
  <si>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</si>
  <si>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</si>
  <si>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</si>
  <si>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</si>
  <si>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</si>
  <si>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</si>
  <si>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</si>
  <si>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</si>
  <si>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</si>
  <si>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</si>
  <si>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</si>
  <si>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</si>
  <si>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</si>
  <si>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</si>
  <si>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</si>
  <si>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</si>
  <si>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</si>
  <si>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</si>
  <si>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</si>
  <si>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</si>
  <si>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</si>
  <si>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</si>
  <si>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</si>
  <si>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</si>
  <si>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</si>
  <si>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</si>
  <si>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</si>
  <si>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</si>
  <si>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</si>
  <si>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</si>
  <si>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</si>
  <si>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</si>
  <si>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</si>
  <si>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</si>
  <si>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</si>
  <si>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</si>
  <si>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</si>
  <si>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</si>
  <si>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Údaj pri položke aa) sa musí po prepočte zhodovať s údajom  v bunke C9 v záložke Finančný plán</t>
  </si>
  <si>
    <t>Údaj pri položke ab) sa musí po prepočte zhodovať s údajom  v bunke C10 v záložke Finančný plán</t>
  </si>
  <si>
    <t>Údaj pri položke ac) sa musí po prepočte zhodovať s údajom  v bunke C11 v záložke Finančný plán</t>
  </si>
  <si>
    <t>Údaj pri položke bz) sa musí po prepočte zhodovať s údajom  v bunke C12 v záložke Finančný plán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</si>
  <si>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</si>
  <si>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</si>
  <si>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</si>
  <si>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</si>
  <si>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</si>
  <si>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</si>
  <si>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</si>
  <si>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</si>
  <si>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</si>
  <si>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</si>
  <si>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</si>
  <si>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Ano/Nie</t>
  </si>
  <si>
    <t>Predikovaná priemerná obsadenosť (2)</t>
  </si>
  <si>
    <t>Predpokladaná výška nájmu bez vlastnej spotreby   (3)</t>
  </si>
  <si>
    <t>Tvorba FPUO  (4)</t>
  </si>
  <si>
    <t>Poistenie BD proti živelným pohromám (5)</t>
  </si>
  <si>
    <t>Náklady na správu (6)</t>
  </si>
  <si>
    <t>Ostatné náklady prenajímateľa (% z ročného najmu) (7)</t>
  </si>
  <si>
    <t>(2) vyjadrená v intervale 0 až 1 so zaokrúhením na 2 desatinné miesta (vysvetl. 100 % = 1,         80 % = 0,8,       0 % = 0)</t>
  </si>
  <si>
    <r>
      <t xml:space="preserve">(3)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</si>
  <si>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(4) záhrňa všetky opravy a revízie (napr.: výťah, kotolňa, požiarna ochrana)</t>
  </si>
  <si>
    <t>(1) podmienky zvýšenia oprávneného nákladu na m2 podlahovej plochy o 40,- €</t>
  </si>
  <si>
    <t>Splnenie podmienok §5, ods.5 vyhlášky MDVSR č. 326/2015 Z.z. (1)</t>
  </si>
  <si>
    <t>(7)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bunke C9.</t>
  </si>
  <si>
    <t>Počet bytov</t>
  </si>
  <si>
    <t>Celková podlahová plocha</t>
  </si>
  <si>
    <t>Priemerná podlahová plocha</t>
  </si>
  <si>
    <t>Kód účelu</t>
  </si>
  <si>
    <t>Znalecka hodnota zo znaleckého posudku</t>
  </si>
  <si>
    <t>Obstarávacia cena na m2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</si>
  <si>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</si>
  <si>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</si>
  <si>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</si>
  <si>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</si>
  <si>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</si>
  <si>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</si>
  <si>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</si>
  <si>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Obstarávacia cena (OC) (8)</t>
  </si>
  <si>
    <t>Výška úveru (9)</t>
  </si>
  <si>
    <t>Vlastné prostriedky (10)</t>
  </si>
  <si>
    <t>2% p.a. (11)</t>
  </si>
  <si>
    <t>DSCR(12)</t>
  </si>
  <si>
    <t>(11) 2 % = akceptovateľná miera ročnej indexácie nákladov pri jednotlivých položkách</t>
  </si>
  <si>
    <t>(12) Debet Service Coverage Ratio - ukazovateľ krytia dlhovej služby; výpočet: (VH po zdanení +  výdavky, kde nedochádza k úhrade finančných prostriedkov + úroky)/(dlhová služba)</t>
  </si>
  <si>
    <r>
      <t xml:space="preserve">(8)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</si>
  <si>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</si>
  <si>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(10)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</si>
  <si>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Vypĺňať len zelené, hruborámované polia (bunky C2 až C14, C16 a C17), úverové kalkulačky a rozpis nákladových položiek. Ostatné hodnoty budú vypočítané automaticky. </t>
  </si>
  <si>
    <t>(6) odhadovaná referenčná hodnota je 78 Eur/byt/rok prípustná odchýlka - 30 %, t.j. 54,6 €, odchýlka smerom nahor neobmedzená</t>
  </si>
  <si>
    <t>referenčná hodnota 78</t>
  </si>
  <si>
    <t>referenčná hodnota 40</t>
  </si>
  <si>
    <t xml:space="preserve">(5) odhadovaná referenčná hodnota je 40 Eur/byt/rok - prípustná odchýlka - 30 %, t.j. 28 €, odchýlka smerom nahor neobmedzená </t>
  </si>
  <si>
    <t>Príloha č.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</si>
</sst>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0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vertical="center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8" fillId="0" borderId="0" xfId="0" applyFont="1" applyAlignment="1">
      <alignment horizontal="left" vertical="center"/>
    </xf>
    <xf numFmtId="0" fontId="2" fillId="12" borderId="36" xfId="0" applyFont="1" applyFill="1" applyBorder="1" applyAlignment="1">
      <alignment vertical="center"/>
    </xf>
    <xf numFmtId="164" fontId="2" fillId="12" borderId="37" xfId="0" applyNumberFormat="1" applyFont="1" applyFill="1" applyBorder="1" applyAlignment="1">
      <alignment horizontal="center" vertical="center"/>
    </xf>
    <xf numFmtId="1" fontId="0" fillId="12" borderId="38" xfId="0" applyNumberForma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3" fontId="4" fillId="10" borderId="2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0" fillId="11" borderId="4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3" fillId="11" borderId="33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0" xfId="0" applyFont="1" applyBorder="1" applyAlignment="1" applyProtection="1">
      <alignment horizontal="left"/>
      <protection locked="0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view="pageLayout" topLeftCell="A7" zoomScaleNormal="75" workbookViewId="0">
      <selection activeCell="C16" sqref="C16"/>
    </sheetView>
  </sheetViews>
  <sheetFormatPr defaultRowHeight="15" x14ac:dyDescent="0.25"/>
  <cols>
    <col min="1" max="1" width="54.28515625" style="40" customWidth="1"/>
    <col min="2" max="2" width="11.28515625" style="84" customWidth="1"/>
    <col min="3" max="3" width="17" style="40" customWidth="1"/>
    <col min="4" max="4" width="16.28515625" style="40" bestFit="1" customWidth="1"/>
    <col min="5" max="5" width="13.28515625" style="40" customWidth="1"/>
    <col min="6" max="6" width="13.7109375" style="40" customWidth="1"/>
    <col min="7" max="7" width="13.5703125" style="40" customWidth="1"/>
    <col min="8" max="8" width="14.140625" style="40" customWidth="1"/>
    <col min="9" max="9" width="13.28515625" style="40" customWidth="1"/>
    <col min="10" max="10" width="13.140625" style="40" customWidth="1"/>
    <col min="11" max="11" width="13.5703125" style="40" customWidth="1"/>
    <col min="12" max="12" width="12.85546875" style="40" customWidth="1"/>
    <col min="13" max="13" width="12.7109375" style="40" customWidth="1"/>
    <col min="14" max="14" width="13.28515625" style="40" customWidth="1"/>
    <col min="15" max="15" width="13" style="40" customWidth="1"/>
    <col min="16" max="16" width="14" style="40" customWidth="1"/>
    <col min="17" max="17" width="12.7109375" style="40" customWidth="1"/>
    <col min="18" max="18" width="14" style="40" customWidth="1"/>
    <col min="19" max="19" width="13.5703125" style="40" customWidth="1"/>
    <col min="20" max="21" width="13.7109375" style="40" customWidth="1"/>
    <col min="22" max="22" width="13.42578125" style="40" customWidth="1"/>
    <col min="23" max="23" width="13.140625" style="40" customWidth="1"/>
    <col min="24" max="25" width="12.7109375" style="40" customWidth="1"/>
    <col min="26" max="26" width="13" style="40" customWidth="1"/>
    <col min="27" max="28" width="13.28515625" style="40" customWidth="1"/>
    <col min="29" max="29" width="13.5703125" style="40" customWidth="1"/>
    <col min="30" max="30" width="12.5703125" style="40" customWidth="1"/>
    <col min="31" max="31" width="13.28515625" style="40" customWidth="1"/>
    <col min="32" max="32" width="12.7109375" style="40" customWidth="1"/>
    <col min="33" max="16384" width="9.140625" style="40"/>
  </cols>
  <sheetData>
    <row r="1" spans="1:32" ht="30.75" thickBot="1" x14ac:dyDescent="0.35">
      <c r="A1" s="78" t="s">
        <v>164</v>
      </c>
      <c r="B1" s="129" t="s">
        <v>27</v>
      </c>
      <c r="C1" s="120" t="s">
        <v>106</v>
      </c>
      <c r="D1" s="162" t="s">
        <v>107</v>
      </c>
      <c r="E1" s="163"/>
      <c r="F1" s="163"/>
      <c r="G1" s="164"/>
      <c r="H1" s="135"/>
      <c r="I1" s="136"/>
      <c r="J1" s="136"/>
      <c r="K1" s="136"/>
      <c r="L1" s="136"/>
      <c r="M1" s="136"/>
      <c r="Z1"/>
      <c r="AA1"/>
      <c r="AB1"/>
      <c r="AC1"/>
      <c r="AD1"/>
      <c r="AE1"/>
      <c r="AF1"/>
    </row>
    <row r="2" spans="1:32" ht="15" customHeight="1" x14ac:dyDescent="0.25">
      <c r="A2" s="119" t="s">
        <v>136</v>
      </c>
      <c r="B2" s="130" t="s">
        <v>0</v>
      </c>
      <c r="C2" s="121"/>
      <c r="D2" s="169"/>
      <c r="E2" s="170"/>
      <c r="F2" s="170"/>
      <c r="G2" s="171"/>
      <c r="H2" s="38"/>
      <c r="Z2"/>
      <c r="AA2"/>
      <c r="AB2"/>
      <c r="AC2"/>
      <c r="AD2"/>
      <c r="AE2"/>
      <c r="AF2"/>
    </row>
    <row r="3" spans="1:32" ht="15" customHeight="1" thickBot="1" x14ac:dyDescent="0.3">
      <c r="A3" s="86" t="s">
        <v>137</v>
      </c>
      <c r="B3" s="112" t="s">
        <v>1</v>
      </c>
      <c r="C3" s="122"/>
      <c r="D3" s="158"/>
      <c r="E3" s="159"/>
      <c r="F3" s="159"/>
      <c r="G3" s="160"/>
      <c r="Z3"/>
      <c r="AA3"/>
      <c r="AB3"/>
      <c r="AC3"/>
      <c r="AD3"/>
      <c r="AE3"/>
      <c r="AF3"/>
    </row>
    <row r="4" spans="1:32" ht="15" customHeight="1" x14ac:dyDescent="0.25">
      <c r="A4" s="86" t="s">
        <v>138</v>
      </c>
      <c r="B4" s="112" t="s">
        <v>1</v>
      </c>
      <c r="C4" s="123"/>
      <c r="D4" s="158"/>
      <c r="E4" s="159"/>
      <c r="F4" s="159"/>
      <c r="G4" s="160"/>
      <c r="H4" s="167" t="s">
        <v>117</v>
      </c>
      <c r="I4" s="168"/>
      <c r="J4" s="168"/>
      <c r="K4" s="168"/>
      <c r="L4" s="168"/>
      <c r="N4" s="165">
        <v>25</v>
      </c>
      <c r="P4" s="77"/>
      <c r="Z4" s="172" t="s">
        <v>120</v>
      </c>
      <c r="AA4" s="172"/>
      <c r="AB4" s="172"/>
      <c r="AC4" s="172"/>
      <c r="AD4" s="172"/>
      <c r="AF4" s="165">
        <v>25</v>
      </c>
    </row>
    <row r="5" spans="1:32" ht="15" customHeight="1" thickBot="1" x14ac:dyDescent="0.3">
      <c r="A5" s="86" t="s">
        <v>139</v>
      </c>
      <c r="B5" s="112"/>
      <c r="C5" s="122"/>
      <c r="D5" s="158"/>
      <c r="E5" s="159"/>
      <c r="F5" s="159"/>
      <c r="G5" s="160"/>
      <c r="H5" s="167"/>
      <c r="I5" s="168"/>
      <c r="J5" s="168"/>
      <c r="K5" s="168"/>
      <c r="L5" s="168"/>
      <c r="M5" s="137" t="s">
        <v>115</v>
      </c>
      <c r="N5" s="166"/>
      <c r="Z5" s="172"/>
      <c r="AA5" s="172"/>
      <c r="AB5" s="172"/>
      <c r="AC5" s="172"/>
      <c r="AD5" s="172"/>
      <c r="AE5" s="137" t="s">
        <v>115</v>
      </c>
      <c r="AF5" s="166"/>
    </row>
    <row r="6" spans="1:32" ht="15" customHeight="1" x14ac:dyDescent="0.3">
      <c r="A6" s="86" t="s">
        <v>140</v>
      </c>
      <c r="B6" s="112" t="s">
        <v>3</v>
      </c>
      <c r="C6" s="123"/>
      <c r="D6" s="158"/>
      <c r="E6" s="159"/>
      <c r="F6" s="159"/>
      <c r="G6" s="160"/>
      <c r="N6" s="77"/>
      <c r="Z6" s="138" t="s">
        <v>121</v>
      </c>
      <c r="AA6" s="136"/>
      <c r="AB6" s="136"/>
      <c r="AC6" s="136"/>
      <c r="AD6" s="136"/>
      <c r="AF6" s="77"/>
    </row>
    <row r="7" spans="1:32" ht="15" customHeight="1" thickBot="1" x14ac:dyDescent="0.35">
      <c r="A7" s="86" t="s">
        <v>134</v>
      </c>
      <c r="B7" s="112" t="s">
        <v>123</v>
      </c>
      <c r="C7" s="147"/>
      <c r="D7" s="158"/>
      <c r="E7" s="159"/>
      <c r="F7" s="159"/>
      <c r="G7" s="160"/>
      <c r="N7" s="77"/>
      <c r="Z7" s="138"/>
      <c r="AA7" s="136"/>
      <c r="AB7" s="136"/>
      <c r="AC7" s="136"/>
      <c r="AD7" s="136"/>
      <c r="AF7" s="77"/>
    </row>
    <row r="8" spans="1:32" ht="15" customHeight="1" x14ac:dyDescent="0.3">
      <c r="A8" s="88" t="s">
        <v>124</v>
      </c>
      <c r="B8" s="112" t="s">
        <v>26</v>
      </c>
      <c r="C8" s="122"/>
      <c r="D8" s="158" t="s">
        <v>19</v>
      </c>
      <c r="E8" s="159"/>
      <c r="F8" s="159"/>
      <c r="G8" s="160"/>
      <c r="N8" s="165"/>
      <c r="Z8" s="136"/>
      <c r="AA8" s="136"/>
      <c r="AB8" s="136"/>
      <c r="AC8" s="136"/>
      <c r="AD8" s="136"/>
      <c r="AF8" s="165"/>
    </row>
    <row r="9" spans="1:32" ht="15" customHeight="1" thickBot="1" x14ac:dyDescent="0.3">
      <c r="A9" s="88" t="s">
        <v>125</v>
      </c>
      <c r="B9" s="112" t="s">
        <v>31</v>
      </c>
      <c r="C9" s="122"/>
      <c r="D9" s="158" t="s">
        <v>122</v>
      </c>
      <c r="E9" s="159"/>
      <c r="F9" s="159"/>
      <c r="G9" s="160"/>
      <c r="M9" s="39" t="s">
        <v>116</v>
      </c>
      <c r="N9" s="166"/>
      <c r="AD9"/>
      <c r="AE9" s="39" t="s">
        <v>116</v>
      </c>
      <c r="AF9" s="166"/>
    </row>
    <row r="10" spans="1:32" ht="15" customHeight="1" x14ac:dyDescent="0.25">
      <c r="A10" s="88" t="s">
        <v>126</v>
      </c>
      <c r="B10" s="112" t="s">
        <v>31</v>
      </c>
      <c r="C10" s="124"/>
      <c r="D10" s="158" t="s">
        <v>72</v>
      </c>
      <c r="E10" s="159"/>
      <c r="F10" s="159"/>
      <c r="G10" s="160"/>
      <c r="Z10"/>
      <c r="AA10"/>
      <c r="AB10"/>
      <c r="AC10"/>
      <c r="AD10"/>
      <c r="AE10"/>
      <c r="AF10"/>
    </row>
    <row r="11" spans="1:32" ht="15" customHeight="1" x14ac:dyDescent="0.25">
      <c r="A11" s="88" t="s">
        <v>127</v>
      </c>
      <c r="B11" s="112" t="s">
        <v>32</v>
      </c>
      <c r="C11" s="122"/>
      <c r="D11" s="158" t="s">
        <v>162</v>
      </c>
      <c r="E11" s="159"/>
      <c r="F11" s="159"/>
      <c r="G11" s="160"/>
    </row>
    <row r="12" spans="1:32" ht="15" customHeight="1" x14ac:dyDescent="0.25">
      <c r="A12" s="88" t="s">
        <v>128</v>
      </c>
      <c r="B12" s="112" t="s">
        <v>32</v>
      </c>
      <c r="C12" s="122"/>
      <c r="D12" s="158" t="s">
        <v>161</v>
      </c>
      <c r="E12" s="159"/>
      <c r="F12" s="159"/>
      <c r="G12" s="160"/>
    </row>
    <row r="13" spans="1:32" ht="30" customHeight="1" x14ac:dyDescent="0.25">
      <c r="A13" s="88" t="s">
        <v>129</v>
      </c>
      <c r="B13" s="112" t="s">
        <v>31</v>
      </c>
      <c r="C13" s="125"/>
      <c r="D13" s="155" t="s">
        <v>60</v>
      </c>
      <c r="E13" s="156"/>
      <c r="F13" s="156"/>
      <c r="G13" s="157"/>
    </row>
    <row r="14" spans="1:32" ht="15.75" thickBot="1" x14ac:dyDescent="0.3">
      <c r="A14" s="86" t="s">
        <v>149</v>
      </c>
      <c r="B14" s="112" t="s">
        <v>3</v>
      </c>
      <c r="C14" s="126"/>
      <c r="D14" s="158"/>
      <c r="E14" s="159"/>
      <c r="F14" s="159"/>
      <c r="G14" s="160"/>
    </row>
    <row r="15" spans="1:32" ht="15.75" thickBot="1" x14ac:dyDescent="0.3">
      <c r="A15" s="86" t="s">
        <v>141</v>
      </c>
      <c r="B15" s="112" t="s">
        <v>3</v>
      </c>
      <c r="C15" s="127" t="e">
        <f>IF(C7=1,IF(SUM(C14/C3)&lt;=940,SUM(C14/C3),"Prekroceny naklad na m2"),IF(SUM(C14/C3)&lt;=900,SUM(C14/C3),"Prekroceny naklad na m2"))</f>
        <v>#DIV/0!</v>
      </c>
      <c r="D15" s="158"/>
      <c r="E15" s="159"/>
      <c r="F15" s="159"/>
      <c r="G15" s="160"/>
    </row>
    <row r="16" spans="1:32" ht="15.75" thickBot="1" x14ac:dyDescent="0.3">
      <c r="A16" s="86" t="s">
        <v>150</v>
      </c>
      <c r="B16" s="131" t="s">
        <v>3</v>
      </c>
      <c r="C16" s="128"/>
      <c r="D16" s="158"/>
      <c r="E16" s="159"/>
      <c r="F16" s="159"/>
      <c r="G16" s="160"/>
    </row>
    <row r="17" spans="1:34" x14ac:dyDescent="0.25">
      <c r="A17" s="86" t="s">
        <v>151</v>
      </c>
      <c r="B17" s="131" t="s">
        <v>3</v>
      </c>
      <c r="C17" s="123"/>
      <c r="D17" s="158"/>
      <c r="E17" s="159"/>
      <c r="F17" s="159"/>
      <c r="G17" s="160"/>
    </row>
    <row r="18" spans="1:34" ht="15" customHeight="1" x14ac:dyDescent="0.25">
      <c r="A18" s="42"/>
      <c r="B18" s="79"/>
      <c r="C18" s="43"/>
    </row>
    <row r="19" spans="1:34" ht="19.5" thickBot="1" x14ac:dyDescent="0.3">
      <c r="A19" s="143" t="s">
        <v>2</v>
      </c>
      <c r="B19" s="80"/>
      <c r="C19" s="76"/>
    </row>
    <row r="20" spans="1:34" x14ac:dyDescent="0.25">
      <c r="A20" s="85" t="s">
        <v>4</v>
      </c>
      <c r="B20" s="111"/>
      <c r="C20" s="97" t="s">
        <v>75</v>
      </c>
      <c r="D20" s="62" t="s">
        <v>76</v>
      </c>
      <c r="E20" s="62" t="s">
        <v>77</v>
      </c>
      <c r="F20" s="62" t="s">
        <v>78</v>
      </c>
      <c r="G20" s="62" t="s">
        <v>79</v>
      </c>
      <c r="H20" s="62" t="s">
        <v>80</v>
      </c>
      <c r="I20" s="62" t="s">
        <v>81</v>
      </c>
      <c r="J20" s="62" t="s">
        <v>82</v>
      </c>
      <c r="K20" s="62" t="s">
        <v>83</v>
      </c>
      <c r="L20" s="62" t="s">
        <v>84</v>
      </c>
      <c r="M20" s="62" t="s">
        <v>85</v>
      </c>
      <c r="N20" s="62" t="s">
        <v>86</v>
      </c>
      <c r="O20" s="62" t="s">
        <v>87</v>
      </c>
      <c r="P20" s="62" t="s">
        <v>88</v>
      </c>
      <c r="Q20" s="62" t="s">
        <v>89</v>
      </c>
      <c r="R20" s="62" t="s">
        <v>90</v>
      </c>
      <c r="S20" s="62" t="s">
        <v>91</v>
      </c>
      <c r="T20" s="62" t="s">
        <v>92</v>
      </c>
      <c r="U20" s="62" t="s">
        <v>93</v>
      </c>
      <c r="V20" s="62" t="s">
        <v>94</v>
      </c>
      <c r="W20" s="62" t="s">
        <v>95</v>
      </c>
      <c r="X20" s="62" t="s">
        <v>96</v>
      </c>
      <c r="Y20" s="62" t="s">
        <v>97</v>
      </c>
      <c r="Z20" s="62" t="s">
        <v>98</v>
      </c>
      <c r="AA20" s="62" t="s">
        <v>99</v>
      </c>
      <c r="AB20" s="62" t="s">
        <v>100</v>
      </c>
      <c r="AC20" s="62" t="s">
        <v>101</v>
      </c>
      <c r="AD20" s="62" t="s">
        <v>102</v>
      </c>
      <c r="AE20" s="62" t="s">
        <v>103</v>
      </c>
      <c r="AF20" s="63" t="s">
        <v>104</v>
      </c>
    </row>
    <row r="21" spans="1:34" x14ac:dyDescent="0.25">
      <c r="A21" s="86" t="s">
        <v>142</v>
      </c>
      <c r="B21" s="112"/>
      <c r="C21" s="98">
        <f>SUM($C$3*$C$9)</f>
        <v>0</v>
      </c>
      <c r="D21" s="44">
        <f t="shared" ref="D21:AF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</row>
    <row r="22" spans="1:34" ht="30" x14ac:dyDescent="0.25">
      <c r="A22" s="87" t="s">
        <v>143</v>
      </c>
      <c r="B22" s="113"/>
      <c r="C22" s="98">
        <f>SUM($C$8*C21)</f>
        <v>0</v>
      </c>
      <c r="D22" s="44">
        <f>SUM($C$8*D21)</f>
        <v>0</v>
      </c>
      <c r="E22" s="44">
        <f t="shared" ref="E22:AF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</row>
    <row r="23" spans="1:34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</row>
    <row r="24" spans="1:34" x14ac:dyDescent="0.25">
      <c r="A24" s="88" t="s">
        <v>144</v>
      </c>
      <c r="B24" s="112" t="s">
        <v>152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43"/>
      <c r="AH24" s="43"/>
    </row>
    <row r="25" spans="1:34" x14ac:dyDescent="0.25">
      <c r="A25" s="88" t="s">
        <v>145</v>
      </c>
      <c r="B25" s="112" t="s">
        <v>152</v>
      </c>
      <c r="C25" s="99">
        <f>SUM(C11*C2)</f>
        <v>0</v>
      </c>
      <c r="D25" s="47">
        <f>SUM(C25*0.02+C25)</f>
        <v>0</v>
      </c>
      <c r="E25" s="47">
        <f t="shared" ref="E25:AF25" si="3">SUM(D25*0.02+D25)</f>
        <v>0</v>
      </c>
      <c r="F25" s="47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7">
        <f t="shared" si="3"/>
        <v>0</v>
      </c>
      <c r="L25" s="47">
        <f t="shared" si="3"/>
        <v>0</v>
      </c>
      <c r="M25" s="47">
        <f t="shared" si="3"/>
        <v>0</v>
      </c>
      <c r="N25" s="47">
        <f t="shared" si="3"/>
        <v>0</v>
      </c>
      <c r="O25" s="47">
        <f t="shared" si="3"/>
        <v>0</v>
      </c>
      <c r="P25" s="47">
        <f t="shared" si="3"/>
        <v>0</v>
      </c>
      <c r="Q25" s="47">
        <f t="shared" si="3"/>
        <v>0</v>
      </c>
      <c r="R25" s="47">
        <f t="shared" si="3"/>
        <v>0</v>
      </c>
      <c r="S25" s="47">
        <f t="shared" si="3"/>
        <v>0</v>
      </c>
      <c r="T25" s="47">
        <f t="shared" si="3"/>
        <v>0</v>
      </c>
      <c r="U25" s="47">
        <f t="shared" si="3"/>
        <v>0</v>
      </c>
      <c r="V25" s="47">
        <f t="shared" si="3"/>
        <v>0</v>
      </c>
      <c r="W25" s="47">
        <f t="shared" si="3"/>
        <v>0</v>
      </c>
      <c r="X25" s="47">
        <f t="shared" si="3"/>
        <v>0</v>
      </c>
      <c r="Y25" s="47">
        <f t="shared" si="3"/>
        <v>0</v>
      </c>
      <c r="Z25" s="47">
        <f t="shared" si="3"/>
        <v>0</v>
      </c>
      <c r="AA25" s="47">
        <f t="shared" si="3"/>
        <v>0</v>
      </c>
      <c r="AB25" s="47">
        <f t="shared" si="3"/>
        <v>0</v>
      </c>
      <c r="AC25" s="47">
        <f t="shared" si="3"/>
        <v>0</v>
      </c>
      <c r="AD25" s="47">
        <f t="shared" si="3"/>
        <v>0</v>
      </c>
      <c r="AE25" s="47">
        <f t="shared" si="3"/>
        <v>0</v>
      </c>
      <c r="AF25" s="65">
        <f t="shared" si="3"/>
        <v>0</v>
      </c>
    </row>
    <row r="26" spans="1:34" x14ac:dyDescent="0.25">
      <c r="A26" s="88" t="s">
        <v>146</v>
      </c>
      <c r="B26" s="112" t="s">
        <v>152</v>
      </c>
      <c r="C26" s="99">
        <f>SUM(C12*C2)</f>
        <v>0</v>
      </c>
      <c r="D26" s="47">
        <f>SUM(C26*0.02+C26)</f>
        <v>0</v>
      </c>
      <c r="E26" s="47">
        <f t="shared" ref="E26:AF26" si="4">SUM(D26*0.02+D26)</f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</v>
      </c>
      <c r="O26" s="47">
        <f t="shared" si="4"/>
        <v>0</v>
      </c>
      <c r="P26" s="47">
        <f t="shared" si="4"/>
        <v>0</v>
      </c>
      <c r="Q26" s="47">
        <f t="shared" si="4"/>
        <v>0</v>
      </c>
      <c r="R26" s="47">
        <f t="shared" si="4"/>
        <v>0</v>
      </c>
      <c r="S26" s="47">
        <f t="shared" si="4"/>
        <v>0</v>
      </c>
      <c r="T26" s="47">
        <f t="shared" si="4"/>
        <v>0</v>
      </c>
      <c r="U26" s="47">
        <f t="shared" si="4"/>
        <v>0</v>
      </c>
      <c r="V26" s="47">
        <f t="shared" si="4"/>
        <v>0</v>
      </c>
      <c r="W26" s="47">
        <f t="shared" si="4"/>
        <v>0</v>
      </c>
      <c r="X26" s="47">
        <f t="shared" si="4"/>
        <v>0</v>
      </c>
      <c r="Y26" s="47">
        <f t="shared" si="4"/>
        <v>0</v>
      </c>
      <c r="Z26" s="47">
        <f t="shared" si="4"/>
        <v>0</v>
      </c>
      <c r="AA26" s="47">
        <f t="shared" si="4"/>
        <v>0</v>
      </c>
      <c r="AB26" s="47">
        <f t="shared" si="4"/>
        <v>0</v>
      </c>
      <c r="AC26" s="47">
        <f t="shared" si="4"/>
        <v>0</v>
      </c>
      <c r="AD26" s="47">
        <f t="shared" si="4"/>
        <v>0</v>
      </c>
      <c r="AE26" s="47">
        <f t="shared" si="4"/>
        <v>0</v>
      </c>
      <c r="AF26" s="65">
        <f t="shared" si="4"/>
        <v>0</v>
      </c>
    </row>
    <row r="27" spans="1:34" x14ac:dyDescent="0.25">
      <c r="A27" s="88" t="s">
        <v>147</v>
      </c>
      <c r="B27" s="112" t="s">
        <v>152</v>
      </c>
      <c r="C27" s="100">
        <f>SUM(C13*C3)</f>
        <v>0</v>
      </c>
      <c r="D27" s="47">
        <f>SUM(C27*0.02+C27)</f>
        <v>0</v>
      </c>
      <c r="E27" s="47">
        <f t="shared" ref="E27:AF27" si="5">SUM(D27*0.02+D27)</f>
        <v>0</v>
      </c>
      <c r="F27" s="47">
        <f t="shared" si="5"/>
        <v>0</v>
      </c>
      <c r="G27" s="47">
        <f t="shared" si="5"/>
        <v>0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O27" s="47">
        <f t="shared" si="5"/>
        <v>0</v>
      </c>
      <c r="P27" s="47">
        <f t="shared" si="5"/>
        <v>0</v>
      </c>
      <c r="Q27" s="47">
        <f t="shared" si="5"/>
        <v>0</v>
      </c>
      <c r="R27" s="47">
        <f t="shared" si="5"/>
        <v>0</v>
      </c>
      <c r="S27" s="47">
        <f t="shared" si="5"/>
        <v>0</v>
      </c>
      <c r="T27" s="47">
        <f t="shared" si="5"/>
        <v>0</v>
      </c>
      <c r="U27" s="47">
        <f t="shared" si="5"/>
        <v>0</v>
      </c>
      <c r="V27" s="47">
        <f t="shared" si="5"/>
        <v>0</v>
      </c>
      <c r="W27" s="47">
        <f t="shared" si="5"/>
        <v>0</v>
      </c>
      <c r="X27" s="47">
        <f t="shared" si="5"/>
        <v>0</v>
      </c>
      <c r="Y27" s="47">
        <f t="shared" si="5"/>
        <v>0</v>
      </c>
      <c r="Z27" s="47">
        <f t="shared" si="5"/>
        <v>0</v>
      </c>
      <c r="AA27" s="47">
        <f t="shared" si="5"/>
        <v>0</v>
      </c>
      <c r="AB27" s="47">
        <f t="shared" si="5"/>
        <v>0</v>
      </c>
      <c r="AC27" s="47">
        <f t="shared" si="5"/>
        <v>0</v>
      </c>
      <c r="AD27" s="47">
        <f t="shared" si="5"/>
        <v>0</v>
      </c>
      <c r="AE27" s="47">
        <f t="shared" si="5"/>
        <v>0</v>
      </c>
      <c r="AF27" s="65">
        <f t="shared" si="5"/>
        <v>0</v>
      </c>
    </row>
    <row r="28" spans="1:34" x14ac:dyDescent="0.25">
      <c r="A28" s="86" t="s">
        <v>148</v>
      </c>
      <c r="B28" s="112"/>
      <c r="C28" s="98">
        <f>SUM(C22,-C24,-C25,-C26,-C27)</f>
        <v>0</v>
      </c>
      <c r="D28" s="44">
        <f t="shared" ref="D28:AF28" si="6">SUM(D22,-D24,-D25,-D26,-D27)</f>
        <v>0</v>
      </c>
      <c r="E28" s="44">
        <f t="shared" si="6"/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44">
        <f t="shared" si="6"/>
        <v>0</v>
      </c>
      <c r="O28" s="44">
        <f t="shared" si="6"/>
        <v>0</v>
      </c>
      <c r="P28" s="44">
        <f t="shared" si="6"/>
        <v>0</v>
      </c>
      <c r="Q28" s="44">
        <f t="shared" si="6"/>
        <v>0</v>
      </c>
      <c r="R28" s="44">
        <f t="shared" si="6"/>
        <v>0</v>
      </c>
      <c r="S28" s="44">
        <f t="shared" si="6"/>
        <v>0</v>
      </c>
      <c r="T28" s="44">
        <f t="shared" si="6"/>
        <v>0</v>
      </c>
      <c r="U28" s="44">
        <f t="shared" si="6"/>
        <v>0</v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>
        <f t="shared" si="6"/>
        <v>0</v>
      </c>
      <c r="AE28" s="44">
        <f t="shared" si="6"/>
        <v>0</v>
      </c>
      <c r="AF28" s="64">
        <f t="shared" si="6"/>
        <v>0</v>
      </c>
    </row>
    <row r="29" spans="1:34" x14ac:dyDescent="0.25">
      <c r="A29" s="86" t="s">
        <v>62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F29" si="7">SUM($C$29)</f>
        <v>0</v>
      </c>
      <c r="F29" s="46">
        <f t="shared" si="7"/>
        <v>0</v>
      </c>
      <c r="G29" s="46">
        <f t="shared" si="7"/>
        <v>0</v>
      </c>
      <c r="H29" s="46">
        <f t="shared" si="7"/>
        <v>0</v>
      </c>
      <c r="I29" s="46">
        <f t="shared" si="7"/>
        <v>0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46">
        <f t="shared" si="7"/>
        <v>0</v>
      </c>
      <c r="O29" s="46">
        <f t="shared" si="7"/>
        <v>0</v>
      </c>
      <c r="P29" s="46">
        <f t="shared" si="7"/>
        <v>0</v>
      </c>
      <c r="Q29" s="46">
        <f t="shared" si="7"/>
        <v>0</v>
      </c>
      <c r="R29" s="46">
        <f t="shared" si="7"/>
        <v>0</v>
      </c>
      <c r="S29" s="46">
        <f t="shared" si="7"/>
        <v>0</v>
      </c>
      <c r="T29" s="46">
        <f t="shared" si="7"/>
        <v>0</v>
      </c>
      <c r="U29" s="46">
        <f t="shared" si="7"/>
        <v>0</v>
      </c>
      <c r="V29" s="46">
        <f t="shared" si="7"/>
        <v>0</v>
      </c>
      <c r="W29" s="46">
        <f t="shared" si="7"/>
        <v>0</v>
      </c>
      <c r="X29" s="46">
        <f t="shared" si="7"/>
        <v>0</v>
      </c>
      <c r="Y29" s="46">
        <f t="shared" si="7"/>
        <v>0</v>
      </c>
      <c r="Z29" s="46">
        <f t="shared" si="7"/>
        <v>0</v>
      </c>
      <c r="AA29" s="46">
        <f t="shared" si="7"/>
        <v>0</v>
      </c>
      <c r="AB29" s="46">
        <f t="shared" si="7"/>
        <v>0</v>
      </c>
      <c r="AC29" s="46">
        <f t="shared" si="7"/>
        <v>0</v>
      </c>
      <c r="AD29" s="46">
        <f t="shared" si="7"/>
        <v>0</v>
      </c>
      <c r="AE29" s="46">
        <f t="shared" si="7"/>
        <v>0</v>
      </c>
      <c r="AF29" s="66">
        <f t="shared" si="7"/>
        <v>0</v>
      </c>
    </row>
    <row r="30" spans="1:34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</row>
    <row r="31" spans="1:34" s="50" customFormat="1" x14ac:dyDescent="0.25">
      <c r="A31" s="89" t="s">
        <v>74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</row>
    <row r="32" spans="1:34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</row>
    <row r="33" spans="1:32" x14ac:dyDescent="0.25">
      <c r="A33" s="91" t="s">
        <v>63</v>
      </c>
      <c r="B33" s="115"/>
      <c r="C33" s="103">
        <f>SUM(C28-C29-C31)</f>
        <v>0</v>
      </c>
      <c r="D33" s="51">
        <f t="shared" ref="D33:AF33" si="8">SUM(D28-D29-D31)</f>
        <v>0</v>
      </c>
      <c r="E33" s="51">
        <f t="shared" si="8"/>
        <v>0</v>
      </c>
      <c r="F33" s="51">
        <f t="shared" si="8"/>
        <v>0</v>
      </c>
      <c r="G33" s="51">
        <f t="shared" si="8"/>
        <v>0</v>
      </c>
      <c r="H33" s="51">
        <f t="shared" si="8"/>
        <v>0</v>
      </c>
      <c r="I33" s="51">
        <f t="shared" si="8"/>
        <v>0</v>
      </c>
      <c r="J33" s="51">
        <f t="shared" si="8"/>
        <v>0</v>
      </c>
      <c r="K33" s="51">
        <f t="shared" si="8"/>
        <v>0</v>
      </c>
      <c r="L33" s="51">
        <f t="shared" si="8"/>
        <v>0</v>
      </c>
      <c r="M33" s="51">
        <f t="shared" si="8"/>
        <v>0</v>
      </c>
      <c r="N33" s="51">
        <f t="shared" si="8"/>
        <v>0</v>
      </c>
      <c r="O33" s="51">
        <f t="shared" si="8"/>
        <v>0</v>
      </c>
      <c r="P33" s="51">
        <f t="shared" si="8"/>
        <v>0</v>
      </c>
      <c r="Q33" s="51">
        <f t="shared" si="8"/>
        <v>0</v>
      </c>
      <c r="R33" s="51">
        <f t="shared" si="8"/>
        <v>0</v>
      </c>
      <c r="S33" s="51">
        <f t="shared" si="8"/>
        <v>0</v>
      </c>
      <c r="T33" s="51">
        <f t="shared" si="8"/>
        <v>0</v>
      </c>
      <c r="U33" s="51">
        <f t="shared" si="8"/>
        <v>0</v>
      </c>
      <c r="V33" s="51">
        <f t="shared" si="8"/>
        <v>0</v>
      </c>
      <c r="W33" s="51">
        <f t="shared" si="8"/>
        <v>0</v>
      </c>
      <c r="X33" s="51">
        <f t="shared" si="8"/>
        <v>0</v>
      </c>
      <c r="Y33" s="51">
        <f t="shared" si="8"/>
        <v>0</v>
      </c>
      <c r="Z33" s="51">
        <f t="shared" si="8"/>
        <v>0</v>
      </c>
      <c r="AA33" s="51">
        <f t="shared" si="8"/>
        <v>0</v>
      </c>
      <c r="AB33" s="51">
        <f t="shared" si="8"/>
        <v>0</v>
      </c>
      <c r="AC33" s="51">
        <f t="shared" si="8"/>
        <v>0</v>
      </c>
      <c r="AD33" s="51">
        <f t="shared" si="8"/>
        <v>0</v>
      </c>
      <c r="AE33" s="51">
        <f t="shared" si="8"/>
        <v>0</v>
      </c>
      <c r="AF33" s="68">
        <f t="shared" si="8"/>
        <v>0</v>
      </c>
    </row>
    <row r="34" spans="1:32" x14ac:dyDescent="0.25">
      <c r="A34" s="88" t="s">
        <v>64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</row>
    <row r="35" spans="1:32" x14ac:dyDescent="0.25">
      <c r="A35" s="88" t="s">
        <v>65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</row>
    <row r="36" spans="1:32" x14ac:dyDescent="0.25">
      <c r="A36" s="92" t="s">
        <v>66</v>
      </c>
      <c r="B36" s="116"/>
      <c r="C36" s="105">
        <f>SUM(C33+C34-C35)</f>
        <v>0</v>
      </c>
      <c r="D36" s="52">
        <f t="shared" ref="D36:AF36" si="9">SUM(D33+D34-D35)</f>
        <v>0</v>
      </c>
      <c r="E36" s="52">
        <f t="shared" si="9"/>
        <v>0</v>
      </c>
      <c r="F36" s="52">
        <f t="shared" si="9"/>
        <v>0</v>
      </c>
      <c r="G36" s="52">
        <f t="shared" si="9"/>
        <v>0</v>
      </c>
      <c r="H36" s="52">
        <f t="shared" si="9"/>
        <v>0</v>
      </c>
      <c r="I36" s="52">
        <f t="shared" si="9"/>
        <v>0</v>
      </c>
      <c r="J36" s="52">
        <f t="shared" si="9"/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0</v>
      </c>
      <c r="O36" s="52">
        <f t="shared" si="9"/>
        <v>0</v>
      </c>
      <c r="P36" s="52">
        <f t="shared" si="9"/>
        <v>0</v>
      </c>
      <c r="Q36" s="52">
        <f t="shared" si="9"/>
        <v>0</v>
      </c>
      <c r="R36" s="52">
        <f t="shared" si="9"/>
        <v>0</v>
      </c>
      <c r="S36" s="52">
        <f t="shared" si="9"/>
        <v>0</v>
      </c>
      <c r="T36" s="52">
        <f t="shared" si="9"/>
        <v>0</v>
      </c>
      <c r="U36" s="52">
        <f t="shared" si="9"/>
        <v>0</v>
      </c>
      <c r="V36" s="52">
        <f t="shared" si="9"/>
        <v>0</v>
      </c>
      <c r="W36" s="52">
        <f t="shared" si="9"/>
        <v>0</v>
      </c>
      <c r="X36" s="52">
        <f t="shared" si="9"/>
        <v>0</v>
      </c>
      <c r="Y36" s="52">
        <f t="shared" si="9"/>
        <v>0</v>
      </c>
      <c r="Z36" s="52">
        <f t="shared" si="9"/>
        <v>0</v>
      </c>
      <c r="AA36" s="52">
        <f t="shared" si="9"/>
        <v>0</v>
      </c>
      <c r="AB36" s="52">
        <f t="shared" si="9"/>
        <v>0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70">
        <f t="shared" si="9"/>
        <v>0</v>
      </c>
    </row>
    <row r="37" spans="1:32" x14ac:dyDescent="0.25">
      <c r="A37" s="86" t="s">
        <v>67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F37" si="10">SUM(E36*$B$37)</f>
        <v>0</v>
      </c>
      <c r="F37" s="46">
        <f t="shared" si="10"/>
        <v>0</v>
      </c>
      <c r="G37" s="46">
        <f t="shared" si="10"/>
        <v>0</v>
      </c>
      <c r="H37" s="46">
        <f t="shared" si="10"/>
        <v>0</v>
      </c>
      <c r="I37" s="46">
        <f t="shared" si="10"/>
        <v>0</v>
      </c>
      <c r="J37" s="46">
        <f t="shared" si="10"/>
        <v>0</v>
      </c>
      <c r="K37" s="46">
        <f t="shared" si="10"/>
        <v>0</v>
      </c>
      <c r="L37" s="46">
        <f t="shared" si="10"/>
        <v>0</v>
      </c>
      <c r="M37" s="46">
        <f t="shared" si="10"/>
        <v>0</v>
      </c>
      <c r="N37" s="46">
        <f t="shared" si="10"/>
        <v>0</v>
      </c>
      <c r="O37" s="46">
        <f t="shared" si="10"/>
        <v>0</v>
      </c>
      <c r="P37" s="46">
        <f t="shared" si="10"/>
        <v>0</v>
      </c>
      <c r="Q37" s="46">
        <f t="shared" si="10"/>
        <v>0</v>
      </c>
      <c r="R37" s="46">
        <f t="shared" si="10"/>
        <v>0</v>
      </c>
      <c r="S37" s="46">
        <f t="shared" si="10"/>
        <v>0</v>
      </c>
      <c r="T37" s="46">
        <f t="shared" si="10"/>
        <v>0</v>
      </c>
      <c r="U37" s="46">
        <f t="shared" si="10"/>
        <v>0</v>
      </c>
      <c r="V37" s="46">
        <f t="shared" si="10"/>
        <v>0</v>
      </c>
      <c r="W37" s="46">
        <f t="shared" si="10"/>
        <v>0</v>
      </c>
      <c r="X37" s="46">
        <f t="shared" si="10"/>
        <v>0</v>
      </c>
      <c r="Y37" s="46">
        <f t="shared" si="10"/>
        <v>0</v>
      </c>
      <c r="Z37" s="46">
        <f t="shared" si="10"/>
        <v>0</v>
      </c>
      <c r="AA37" s="46">
        <f t="shared" si="10"/>
        <v>0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66">
        <f t="shared" si="10"/>
        <v>0</v>
      </c>
    </row>
    <row r="38" spans="1:32" x14ac:dyDescent="0.25">
      <c r="A38" s="93" t="s">
        <v>105</v>
      </c>
      <c r="B38" s="115"/>
      <c r="C38" s="106">
        <f>SUM(C33-C37)</f>
        <v>0</v>
      </c>
      <c r="D38" s="53">
        <f t="shared" ref="D38:AF38" si="11">SUM(D33-D37)</f>
        <v>0</v>
      </c>
      <c r="E38" s="53">
        <f t="shared" si="11"/>
        <v>0</v>
      </c>
      <c r="F38" s="53">
        <f t="shared" si="11"/>
        <v>0</v>
      </c>
      <c r="G38" s="53">
        <f t="shared" si="11"/>
        <v>0</v>
      </c>
      <c r="H38" s="53">
        <f t="shared" si="11"/>
        <v>0</v>
      </c>
      <c r="I38" s="53">
        <f t="shared" si="11"/>
        <v>0</v>
      </c>
      <c r="J38" s="53">
        <f t="shared" si="11"/>
        <v>0</v>
      </c>
      <c r="K38" s="53">
        <f t="shared" si="11"/>
        <v>0</v>
      </c>
      <c r="L38" s="53">
        <f t="shared" si="11"/>
        <v>0</v>
      </c>
      <c r="M38" s="53">
        <f t="shared" si="11"/>
        <v>0</v>
      </c>
      <c r="N38" s="53">
        <f t="shared" si="11"/>
        <v>0</v>
      </c>
      <c r="O38" s="53">
        <f t="shared" si="11"/>
        <v>0</v>
      </c>
      <c r="P38" s="53">
        <f t="shared" si="11"/>
        <v>0</v>
      </c>
      <c r="Q38" s="53">
        <f t="shared" si="11"/>
        <v>0</v>
      </c>
      <c r="R38" s="53">
        <f t="shared" si="11"/>
        <v>0</v>
      </c>
      <c r="S38" s="53">
        <f t="shared" si="11"/>
        <v>0</v>
      </c>
      <c r="T38" s="53">
        <f t="shared" si="11"/>
        <v>0</v>
      </c>
      <c r="U38" s="53">
        <f t="shared" si="11"/>
        <v>0</v>
      </c>
      <c r="V38" s="53">
        <f t="shared" si="11"/>
        <v>0</v>
      </c>
      <c r="W38" s="53">
        <f t="shared" si="11"/>
        <v>0</v>
      </c>
      <c r="X38" s="53">
        <f t="shared" si="11"/>
        <v>0</v>
      </c>
      <c r="Y38" s="53">
        <f t="shared" si="11"/>
        <v>0</v>
      </c>
      <c r="Z38" s="53">
        <f t="shared" si="11"/>
        <v>0</v>
      </c>
      <c r="AA38" s="53">
        <f t="shared" si="11"/>
        <v>0</v>
      </c>
      <c r="AB38" s="53">
        <f t="shared" si="11"/>
        <v>0</v>
      </c>
      <c r="AC38" s="53">
        <f t="shared" si="11"/>
        <v>0</v>
      </c>
      <c r="AD38" s="53">
        <f t="shared" si="11"/>
        <v>0</v>
      </c>
      <c r="AE38" s="53">
        <f t="shared" si="11"/>
        <v>0</v>
      </c>
      <c r="AF38" s="71">
        <f t="shared" si="11"/>
        <v>0</v>
      </c>
    </row>
    <row r="39" spans="1:32" s="50" customFormat="1" x14ac:dyDescent="0.25">
      <c r="A39" s="89" t="s">
        <v>68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</row>
    <row r="40" spans="1:32" x14ac:dyDescent="0.25">
      <c r="A40" s="94" t="s">
        <v>69</v>
      </c>
      <c r="B40" s="115"/>
      <c r="C40" s="107">
        <f>SUM(C38+C29-C39)</f>
        <v>0</v>
      </c>
      <c r="D40" s="54">
        <f t="shared" ref="D40:W40" si="12">SUM(D38+D29-D39)</f>
        <v>0</v>
      </c>
      <c r="E40" s="54">
        <f t="shared" si="12"/>
        <v>0</v>
      </c>
      <c r="F40" s="54">
        <f t="shared" si="12"/>
        <v>0</v>
      </c>
      <c r="G40" s="54">
        <f t="shared" si="12"/>
        <v>0</v>
      </c>
      <c r="H40" s="54">
        <f t="shared" si="12"/>
        <v>0</v>
      </c>
      <c r="I40" s="54">
        <f t="shared" si="12"/>
        <v>0</v>
      </c>
      <c r="J40" s="54">
        <f t="shared" si="12"/>
        <v>0</v>
      </c>
      <c r="K40" s="54">
        <f t="shared" si="12"/>
        <v>0</v>
      </c>
      <c r="L40" s="54">
        <f t="shared" si="12"/>
        <v>0</v>
      </c>
      <c r="M40" s="54">
        <f t="shared" si="12"/>
        <v>0</v>
      </c>
      <c r="N40" s="54">
        <f t="shared" si="12"/>
        <v>0</v>
      </c>
      <c r="O40" s="54">
        <f t="shared" si="12"/>
        <v>0</v>
      </c>
      <c r="P40" s="54">
        <f t="shared" si="12"/>
        <v>0</v>
      </c>
      <c r="Q40" s="54">
        <f t="shared" si="12"/>
        <v>0</v>
      </c>
      <c r="R40" s="54">
        <f t="shared" si="12"/>
        <v>0</v>
      </c>
      <c r="S40" s="54">
        <f t="shared" si="12"/>
        <v>0</v>
      </c>
      <c r="T40" s="54">
        <f t="shared" si="12"/>
        <v>0</v>
      </c>
      <c r="U40" s="54">
        <f t="shared" si="12"/>
        <v>0</v>
      </c>
      <c r="V40" s="54">
        <f t="shared" si="12"/>
        <v>0</v>
      </c>
      <c r="W40" s="54">
        <f t="shared" si="12"/>
        <v>0</v>
      </c>
      <c r="X40" s="54">
        <f>SUM(X38+X29-X39)</f>
        <v>0</v>
      </c>
      <c r="Y40" s="54">
        <f t="shared" ref="Y40:AF40" si="13">SUM(Y38+Y29-Y39)</f>
        <v>0</v>
      </c>
      <c r="Z40" s="54">
        <f t="shared" si="13"/>
        <v>0</v>
      </c>
      <c r="AA40" s="54">
        <f t="shared" si="13"/>
        <v>0</v>
      </c>
      <c r="AB40" s="54">
        <f t="shared" si="13"/>
        <v>0</v>
      </c>
      <c r="AC40" s="54">
        <f t="shared" si="13"/>
        <v>0</v>
      </c>
      <c r="AD40" s="54">
        <f t="shared" si="13"/>
        <v>0</v>
      </c>
      <c r="AE40" s="54">
        <f t="shared" si="13"/>
        <v>0</v>
      </c>
      <c r="AF40" s="72">
        <f t="shared" si="13"/>
        <v>0</v>
      </c>
    </row>
    <row r="41" spans="1:32" x14ac:dyDescent="0.25">
      <c r="A41" s="95" t="s">
        <v>70</v>
      </c>
      <c r="B41" s="115"/>
      <c r="C41" s="108">
        <f>SUM((C38-(C38*0.14))+C29-C39)</f>
        <v>0</v>
      </c>
      <c r="D41" s="55">
        <f t="shared" ref="D41:AF41" si="14">SUM((D38-(D38*0.14))+D29-D39)</f>
        <v>0</v>
      </c>
      <c r="E41" s="55">
        <f t="shared" si="14"/>
        <v>0</v>
      </c>
      <c r="F41" s="55">
        <f t="shared" si="14"/>
        <v>0</v>
      </c>
      <c r="G41" s="55">
        <f t="shared" si="14"/>
        <v>0</v>
      </c>
      <c r="H41" s="55">
        <f t="shared" si="14"/>
        <v>0</v>
      </c>
      <c r="I41" s="55">
        <f t="shared" si="14"/>
        <v>0</v>
      </c>
      <c r="J41" s="55">
        <f t="shared" si="14"/>
        <v>0</v>
      </c>
      <c r="K41" s="55">
        <f t="shared" si="14"/>
        <v>0</v>
      </c>
      <c r="L41" s="55">
        <f t="shared" si="14"/>
        <v>0</v>
      </c>
      <c r="M41" s="55">
        <f t="shared" si="14"/>
        <v>0</v>
      </c>
      <c r="N41" s="55">
        <f t="shared" si="14"/>
        <v>0</v>
      </c>
      <c r="O41" s="55">
        <f t="shared" si="14"/>
        <v>0</v>
      </c>
      <c r="P41" s="55">
        <f t="shared" si="14"/>
        <v>0</v>
      </c>
      <c r="Q41" s="55">
        <f t="shared" si="14"/>
        <v>0</v>
      </c>
      <c r="R41" s="55">
        <f t="shared" si="14"/>
        <v>0</v>
      </c>
      <c r="S41" s="55">
        <f t="shared" si="14"/>
        <v>0</v>
      </c>
      <c r="T41" s="55">
        <f t="shared" si="14"/>
        <v>0</v>
      </c>
      <c r="U41" s="55">
        <f t="shared" si="14"/>
        <v>0</v>
      </c>
      <c r="V41" s="55">
        <f t="shared" si="14"/>
        <v>0</v>
      </c>
      <c r="W41" s="55">
        <f t="shared" si="14"/>
        <v>0</v>
      </c>
      <c r="X41" s="55">
        <f t="shared" si="14"/>
        <v>0</v>
      </c>
      <c r="Y41" s="55">
        <f t="shared" si="14"/>
        <v>0</v>
      </c>
      <c r="Z41" s="55">
        <f t="shared" si="14"/>
        <v>0</v>
      </c>
      <c r="AA41" s="55">
        <f t="shared" si="14"/>
        <v>0</v>
      </c>
      <c r="AB41" s="55">
        <f t="shared" si="14"/>
        <v>0</v>
      </c>
      <c r="AC41" s="55">
        <f t="shared" si="14"/>
        <v>0</v>
      </c>
      <c r="AD41" s="55">
        <f t="shared" si="14"/>
        <v>0</v>
      </c>
      <c r="AE41" s="55">
        <f t="shared" si="14"/>
        <v>0</v>
      </c>
      <c r="AF41" s="73">
        <f t="shared" si="14"/>
        <v>0</v>
      </c>
    </row>
    <row r="42" spans="1:32" s="50" customFormat="1" x14ac:dyDescent="0.25">
      <c r="A42" s="89" t="s">
        <v>18</v>
      </c>
      <c r="B42" s="117"/>
      <c r="C42" s="109">
        <f>SUM(C31+C39)</f>
        <v>0</v>
      </c>
      <c r="D42" s="49">
        <f t="shared" ref="D42:AF42" si="15">SUM(D31+D39)</f>
        <v>0</v>
      </c>
      <c r="E42" s="49">
        <f t="shared" si="15"/>
        <v>0</v>
      </c>
      <c r="F42" s="49">
        <f t="shared" si="15"/>
        <v>0</v>
      </c>
      <c r="G42" s="49">
        <f t="shared" si="15"/>
        <v>0</v>
      </c>
      <c r="H42" s="49">
        <f t="shared" si="15"/>
        <v>0</v>
      </c>
      <c r="I42" s="49">
        <f t="shared" si="15"/>
        <v>0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0</v>
      </c>
      <c r="N42" s="49">
        <f t="shared" si="15"/>
        <v>0</v>
      </c>
      <c r="O42" s="49">
        <f t="shared" si="15"/>
        <v>0</v>
      </c>
      <c r="P42" s="49">
        <f t="shared" si="15"/>
        <v>0</v>
      </c>
      <c r="Q42" s="49">
        <f t="shared" si="15"/>
        <v>0</v>
      </c>
      <c r="R42" s="49">
        <f t="shared" si="15"/>
        <v>0</v>
      </c>
      <c r="S42" s="49">
        <f t="shared" si="15"/>
        <v>0</v>
      </c>
      <c r="T42" s="49">
        <f t="shared" si="15"/>
        <v>0</v>
      </c>
      <c r="U42" s="49">
        <f t="shared" si="15"/>
        <v>0</v>
      </c>
      <c r="V42" s="49">
        <f t="shared" si="15"/>
        <v>0</v>
      </c>
      <c r="W42" s="49">
        <f t="shared" si="15"/>
        <v>0</v>
      </c>
      <c r="X42" s="49">
        <f t="shared" si="15"/>
        <v>0</v>
      </c>
      <c r="Y42" s="49">
        <f t="shared" si="15"/>
        <v>0</v>
      </c>
      <c r="Z42" s="49">
        <f t="shared" si="15"/>
        <v>0</v>
      </c>
      <c r="AA42" s="49">
        <f t="shared" si="15"/>
        <v>0</v>
      </c>
      <c r="AB42" s="49">
        <f t="shared" si="15"/>
        <v>0</v>
      </c>
      <c r="AC42" s="49">
        <f t="shared" si="15"/>
        <v>0</v>
      </c>
      <c r="AD42" s="49">
        <f t="shared" si="15"/>
        <v>0</v>
      </c>
      <c r="AE42" s="49">
        <f t="shared" si="15"/>
        <v>0</v>
      </c>
      <c r="AF42" s="67">
        <f t="shared" si="15"/>
        <v>0</v>
      </c>
    </row>
    <row r="43" spans="1:32" ht="15.75" thickBot="1" x14ac:dyDescent="0.3">
      <c r="A43" s="96" t="s">
        <v>153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F43" si="16">SUM((E38+E31+E29)/(E31+E39))</f>
        <v>#DIV/0!</v>
      </c>
      <c r="F43" s="74" t="e">
        <f t="shared" si="16"/>
        <v>#DIV/0!</v>
      </c>
      <c r="G43" s="74" t="e">
        <f t="shared" si="16"/>
        <v>#DIV/0!</v>
      </c>
      <c r="H43" s="74" t="e">
        <f t="shared" si="16"/>
        <v>#DIV/0!</v>
      </c>
      <c r="I43" s="74" t="e">
        <f t="shared" si="16"/>
        <v>#DIV/0!</v>
      </c>
      <c r="J43" s="74" t="e">
        <f t="shared" si="16"/>
        <v>#DIV/0!</v>
      </c>
      <c r="K43" s="74" t="e">
        <f t="shared" si="16"/>
        <v>#DIV/0!</v>
      </c>
      <c r="L43" s="74" t="e">
        <f t="shared" si="16"/>
        <v>#DIV/0!</v>
      </c>
      <c r="M43" s="74" t="e">
        <f t="shared" si="16"/>
        <v>#DIV/0!</v>
      </c>
      <c r="N43" s="74" t="e">
        <f t="shared" si="16"/>
        <v>#DIV/0!</v>
      </c>
      <c r="O43" s="74" t="e">
        <f t="shared" si="16"/>
        <v>#DIV/0!</v>
      </c>
      <c r="P43" s="74" t="e">
        <f t="shared" si="16"/>
        <v>#DIV/0!</v>
      </c>
      <c r="Q43" s="74" t="e">
        <f t="shared" si="16"/>
        <v>#DIV/0!</v>
      </c>
      <c r="R43" s="74" t="e">
        <f t="shared" si="16"/>
        <v>#DIV/0!</v>
      </c>
      <c r="S43" s="74" t="e">
        <f t="shared" si="16"/>
        <v>#DIV/0!</v>
      </c>
      <c r="T43" s="74" t="e">
        <f t="shared" si="16"/>
        <v>#DIV/0!</v>
      </c>
      <c r="U43" s="74" t="e">
        <f t="shared" si="16"/>
        <v>#DIV/0!</v>
      </c>
      <c r="V43" s="74" t="e">
        <f t="shared" si="16"/>
        <v>#DIV/0!</v>
      </c>
      <c r="W43" s="74" t="e">
        <f t="shared" si="16"/>
        <v>#DIV/0!</v>
      </c>
      <c r="X43" s="74" t="e">
        <f t="shared" si="16"/>
        <v>#DIV/0!</v>
      </c>
      <c r="Y43" s="74" t="e">
        <f t="shared" si="16"/>
        <v>#DIV/0!</v>
      </c>
      <c r="Z43" s="74" t="e">
        <f t="shared" si="16"/>
        <v>#DIV/0!</v>
      </c>
      <c r="AA43" s="74" t="e">
        <f t="shared" si="16"/>
        <v>#DIV/0!</v>
      </c>
      <c r="AB43" s="74" t="e">
        <f t="shared" si="16"/>
        <v>#DIV/0!</v>
      </c>
      <c r="AC43" s="74" t="e">
        <f t="shared" si="16"/>
        <v>#DIV/0!</v>
      </c>
      <c r="AD43" s="74" t="e">
        <f t="shared" si="16"/>
        <v>#DIV/0!</v>
      </c>
      <c r="AE43" s="74" t="e">
        <f t="shared" si="16"/>
        <v>#DIV/0!</v>
      </c>
      <c r="AF43" s="75" t="e">
        <f t="shared" si="16"/>
        <v>#DIV/0!</v>
      </c>
    </row>
    <row r="44" spans="1:32" ht="16.5" customHeight="1" thickBot="1" x14ac:dyDescent="0.3">
      <c r="A44" s="140" t="s">
        <v>5</v>
      </c>
      <c r="B44" s="141" t="s">
        <v>73</v>
      </c>
      <c r="C44" s="142">
        <f>IF(SUM(C41:C41)&gt;C17,1,IF(SUM(C41:D41)&gt;C17,2,IF(SUM(C41:E41)&gt;C17,3,IF(SUM(C41:F41)&gt;C17,4,IF(SUM(C41:G41)&gt;C17,5,IF(SUM(C41:H41)&gt;C17,6,IF(SUM(C41:I41)&gt;C17,7,IF(SUM(C41:J41)&gt;C17,8,IF(SUM(C41:K41)&gt;C17,9,IF(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17,30,0))))))))))))))))))))))))))))))</f>
        <v>0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58" t="s">
        <v>28</v>
      </c>
      <c r="B46" s="82"/>
      <c r="C46" s="59"/>
      <c r="K46" s="40" t="s">
        <v>118</v>
      </c>
      <c r="M46" s="40" t="s">
        <v>119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8.75" x14ac:dyDescent="0.25">
      <c r="A47" s="139" t="s">
        <v>159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148" t="s">
        <v>133</v>
      </c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" customHeight="1" x14ac:dyDescent="0.25">
      <c r="A49" s="161" t="s">
        <v>130</v>
      </c>
      <c r="B49" s="161"/>
      <c r="C49" s="161"/>
      <c r="D49" s="161"/>
      <c r="E49" s="161"/>
      <c r="F49" s="161"/>
      <c r="G49" s="161"/>
      <c r="H49" s="161"/>
      <c r="I49" s="60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29.25" customHeight="1" x14ac:dyDescent="0.25">
      <c r="A50" s="161" t="s">
        <v>131</v>
      </c>
      <c r="B50" s="161"/>
      <c r="C50" s="161"/>
      <c r="D50" s="161"/>
      <c r="E50" s="161"/>
      <c r="F50" s="161"/>
      <c r="G50" s="161"/>
      <c r="H50" s="161"/>
      <c r="I50" s="60"/>
      <c r="K50" s="150"/>
      <c r="L50" s="150"/>
      <c r="M50" s="150"/>
      <c r="N50" s="150"/>
    </row>
    <row r="51" spans="1:32" ht="15" customHeight="1" x14ac:dyDescent="0.25">
      <c r="A51" s="161" t="s">
        <v>132</v>
      </c>
      <c r="B51" s="161"/>
      <c r="C51" s="161"/>
      <c r="D51" s="161"/>
      <c r="E51" s="161"/>
      <c r="F51" s="161"/>
      <c r="G51" s="161"/>
      <c r="H51" s="161"/>
      <c r="I51" s="60"/>
      <c r="J51" s="81" t="s">
        <v>114</v>
      </c>
      <c r="K51" s="151"/>
      <c r="L51" s="152"/>
      <c r="M51" s="152"/>
      <c r="N51" s="153"/>
      <c r="AB51" s="81" t="s">
        <v>114</v>
      </c>
      <c r="AC51" s="151"/>
      <c r="AD51" s="152"/>
      <c r="AE51" s="152"/>
      <c r="AF51" s="153"/>
    </row>
    <row r="52" spans="1:32" ht="15" customHeight="1" x14ac:dyDescent="0.25">
      <c r="A52" s="161" t="s">
        <v>163</v>
      </c>
      <c r="B52" s="161"/>
      <c r="C52" s="161"/>
      <c r="D52" s="161"/>
      <c r="E52" s="161"/>
      <c r="F52" s="161"/>
      <c r="G52" s="161"/>
      <c r="H52" s="161"/>
      <c r="I52" s="60"/>
      <c r="K52" s="133"/>
      <c r="L52" s="132"/>
      <c r="M52" s="132"/>
      <c r="N52" s="134"/>
      <c r="AC52" s="133"/>
      <c r="AD52" s="132"/>
      <c r="AE52" s="132"/>
      <c r="AF52" s="134"/>
    </row>
    <row r="53" spans="1:32" ht="15" customHeight="1" x14ac:dyDescent="0.25">
      <c r="A53" s="161" t="s">
        <v>160</v>
      </c>
      <c r="B53" s="161"/>
      <c r="C53" s="161"/>
      <c r="D53" s="161"/>
      <c r="E53" s="161"/>
      <c r="F53" s="161"/>
      <c r="G53" s="161"/>
      <c r="H53" s="161"/>
      <c r="I53" s="60"/>
      <c r="K53" s="133"/>
      <c r="L53" s="132"/>
      <c r="M53" s="132"/>
      <c r="N53" s="134"/>
      <c r="AC53" s="133"/>
      <c r="AD53" s="132"/>
      <c r="AE53" s="132"/>
      <c r="AF53" s="134"/>
    </row>
    <row r="54" spans="1:32" ht="47.25" customHeight="1" x14ac:dyDescent="0.25">
      <c r="A54" s="161" t="s">
        <v>135</v>
      </c>
      <c r="B54" s="161"/>
      <c r="C54" s="161"/>
      <c r="D54" s="161"/>
      <c r="E54" s="161"/>
      <c r="F54" s="161"/>
      <c r="G54" s="161"/>
      <c r="H54" s="161"/>
      <c r="I54" s="149"/>
      <c r="K54" s="133"/>
      <c r="L54" s="132"/>
      <c r="M54" s="132"/>
      <c r="N54" s="134"/>
      <c r="AC54" s="133"/>
      <c r="AD54" s="132"/>
      <c r="AE54" s="132"/>
      <c r="AF54" s="134"/>
    </row>
    <row r="55" spans="1:32" ht="15" customHeight="1" x14ac:dyDescent="0.25">
      <c r="A55" s="161" t="s">
        <v>156</v>
      </c>
      <c r="B55" s="161"/>
      <c r="C55" s="161"/>
      <c r="D55" s="161"/>
      <c r="E55" s="161"/>
      <c r="F55" s="161"/>
      <c r="G55" s="161"/>
      <c r="H55" s="161"/>
      <c r="I55" s="149"/>
      <c r="K55" s="133"/>
      <c r="L55" s="132"/>
      <c r="M55" s="132"/>
      <c r="N55" s="134"/>
      <c r="AC55" s="133"/>
      <c r="AD55" s="132"/>
      <c r="AE55" s="132"/>
      <c r="AF55" s="134"/>
    </row>
    <row r="56" spans="1:32" ht="15" customHeight="1" x14ac:dyDescent="0.25">
      <c r="A56" s="161" t="s">
        <v>157</v>
      </c>
      <c r="B56" s="161"/>
      <c r="C56" s="161"/>
      <c r="D56" s="161"/>
      <c r="E56" s="161"/>
      <c r="F56" s="161"/>
      <c r="G56" s="161"/>
      <c r="H56" s="161"/>
      <c r="I56" s="149"/>
      <c r="K56" s="133"/>
      <c r="L56" s="132"/>
      <c r="M56" s="132"/>
      <c r="N56" s="134"/>
      <c r="AC56" s="133"/>
      <c r="AD56" s="132"/>
      <c r="AE56" s="132"/>
      <c r="AF56" s="134"/>
    </row>
    <row r="57" spans="1:32" ht="15.75" customHeight="1" x14ac:dyDescent="0.25">
      <c r="A57" s="161" t="s">
        <v>158</v>
      </c>
      <c r="B57" s="161"/>
      <c r="C57" s="161"/>
      <c r="D57" s="161"/>
      <c r="E57" s="161"/>
      <c r="F57" s="161"/>
      <c r="G57" s="161"/>
      <c r="H57" s="161"/>
      <c r="I57" s="149"/>
      <c r="K57" s="173" t="s">
        <v>61</v>
      </c>
      <c r="L57" s="174"/>
      <c r="M57" s="174"/>
      <c r="N57" s="175"/>
      <c r="AC57" s="173" t="s">
        <v>61</v>
      </c>
      <c r="AD57" s="174"/>
      <c r="AE57" s="174"/>
      <c r="AF57" s="175"/>
    </row>
    <row r="58" spans="1:32" ht="15" customHeight="1" x14ac:dyDescent="0.25">
      <c r="A58" s="161" t="s">
        <v>154</v>
      </c>
      <c r="B58" s="161"/>
      <c r="C58" s="161"/>
      <c r="D58" s="161"/>
      <c r="E58" s="161"/>
      <c r="F58" s="161"/>
      <c r="G58" s="161"/>
      <c r="H58" s="161"/>
      <c r="I58" s="60"/>
      <c r="K58" s="150"/>
      <c r="L58" s="150"/>
      <c r="M58" s="150"/>
      <c r="N58" s="150"/>
    </row>
    <row r="59" spans="1:32" ht="15" customHeight="1" x14ac:dyDescent="0.25">
      <c r="A59" s="161" t="s">
        <v>155</v>
      </c>
      <c r="B59" s="161"/>
      <c r="C59" s="161"/>
      <c r="D59" s="161"/>
      <c r="E59" s="161"/>
      <c r="F59" s="161"/>
      <c r="G59" s="161"/>
      <c r="H59" s="161"/>
      <c r="I59" s="161"/>
    </row>
    <row r="60" spans="1:32" ht="15" customHeight="1" x14ac:dyDescent="0.25">
      <c r="L60" s="77"/>
      <c r="M60" s="77"/>
      <c r="N60" s="77"/>
    </row>
    <row r="61" spans="1:32" ht="49.5" customHeight="1" x14ac:dyDescent="0.25"/>
    <row r="62" spans="1:32" ht="16.5" customHeight="1" x14ac:dyDescent="0.25"/>
    <row r="63" spans="1:32" ht="41.25" customHeight="1" x14ac:dyDescent="0.25"/>
    <row r="64" spans="1:32" x14ac:dyDescent="0.25">
      <c r="A64" s="61"/>
      <c r="B64" s="83"/>
      <c r="F64" s="60"/>
    </row>
    <row r="65" spans="1:6" x14ac:dyDescent="0.25">
      <c r="A65" s="154"/>
      <c r="B65" s="154"/>
      <c r="C65" s="154"/>
      <c r="D65" s="154"/>
      <c r="E65" s="154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algorithmName="SHA-512" hashValue="RXx+SmPr1npC7uUPTF/yHpHxA4+0V4X0fHwwJyR9aXkk2fwNa9NCnYMXn1INFybb/DpcxtUv69PA2Tlb2IQQJg==" saltValue="EvJ9skhpR8PmiKsYuDUavg==" spinCount="100000" sheet="1" objects="1" scenarios="1" selectLockedCells="1"/>
  <mergeCells count="37">
    <mergeCell ref="Z4:AD5"/>
    <mergeCell ref="AF4:AF5"/>
    <mergeCell ref="AF8:AF9"/>
    <mergeCell ref="K57:N57"/>
    <mergeCell ref="A50:H50"/>
    <mergeCell ref="A51:H51"/>
    <mergeCell ref="A52:H52"/>
    <mergeCell ref="A53:H53"/>
    <mergeCell ref="D16:G16"/>
    <mergeCell ref="D17:G17"/>
    <mergeCell ref="D7:G7"/>
    <mergeCell ref="AC57:AF57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5:E65"/>
    <mergeCell ref="D13:G13"/>
    <mergeCell ref="D10:G10"/>
    <mergeCell ref="D11:G11"/>
    <mergeCell ref="D12:G12"/>
    <mergeCell ref="D14:G14"/>
    <mergeCell ref="D15:G15"/>
    <mergeCell ref="A58:H58"/>
    <mergeCell ref="A59:I59"/>
    <mergeCell ref="A49:H49"/>
    <mergeCell ref="A55:H55"/>
    <mergeCell ref="A56:H56"/>
    <mergeCell ref="A57:H57"/>
    <mergeCell ref="A54:H54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&amp;L&amp;K00-043
ŠFRB_ŽIADOSŤ O POSKYTNUTIE PODPORY_POr_01_2019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>IF(E2&gt;=0,0,SUM(D$2-E2))</f>
        <v>0</v>
      </c>
      <c r="G2" s="146">
        <f>SUM(A2+F2)</f>
        <v>0</v>
      </c>
    </row>
    <row r="3" spans="1:7" x14ac:dyDescent="0.25">
      <c r="C3" s="2">
        <f>SUM(C2,1)</f>
        <v>2</v>
      </c>
      <c r="D3" s="146"/>
      <c r="E3" s="145">
        <f t="shared" si="0"/>
        <v>0</v>
      </c>
      <c r="F3" s="146">
        <f t="shared" ref="F3:F66" si="1">IF(E3&gt;=0,0,SUM(D$2-E3))</f>
        <v>0</v>
      </c>
      <c r="G3" s="146">
        <f>SUM(G2+F3)</f>
        <v>0</v>
      </c>
    </row>
    <row r="4" spans="1:7" x14ac:dyDescent="0.25">
      <c r="A4" t="s">
        <v>13</v>
      </c>
      <c r="C4" s="2">
        <f>SUM(C3,1)</f>
        <v>3</v>
      </c>
      <c r="D4" s="146"/>
      <c r="E4" s="145">
        <f t="shared" si="0"/>
        <v>0</v>
      </c>
      <c r="F4" s="146">
        <f t="shared" si="1"/>
        <v>0</v>
      </c>
      <c r="G4" s="146">
        <f>SUM(G3+F4)</f>
        <v>0</v>
      </c>
    </row>
    <row r="5" spans="1:7" x14ac:dyDescent="0.25">
      <c r="A5" s="17">
        <v>30</v>
      </c>
      <c r="C5" s="2">
        <f>SUM(C4,1)</f>
        <v>4</v>
      </c>
      <c r="D5" s="146"/>
      <c r="E5" s="145">
        <f t="shared" si="0"/>
        <v>0</v>
      </c>
      <c r="F5" s="146">
        <f t="shared" si="1"/>
        <v>0</v>
      </c>
      <c r="G5" s="146">
        <f>SUM(G4+F5)</f>
        <v>0</v>
      </c>
    </row>
    <row r="6" spans="1:7" x14ac:dyDescent="0.25">
      <c r="A6" t="s">
        <v>14</v>
      </c>
      <c r="C6" s="2">
        <f t="shared" ref="C6:C69" si="2">SUM(C5,1)</f>
        <v>5</v>
      </c>
      <c r="D6" s="146"/>
      <c r="E6" s="145">
        <f t="shared" si="0"/>
        <v>0</v>
      </c>
      <c r="F6" s="146">
        <f t="shared" si="1"/>
        <v>0</v>
      </c>
      <c r="G6" s="146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360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si="1"/>
        <v>0</v>
      </c>
      <c r="G66" s="146">
        <f t="shared" si="3"/>
        <v>0</v>
      </c>
    </row>
    <row r="67" spans="3:7" x14ac:dyDescent="0.25">
      <c r="C67" s="2">
        <f t="shared" si="2"/>
        <v>66</v>
      </c>
      <c r="D67" s="146"/>
      <c r="E67" s="145">
        <f t="shared" si="4"/>
        <v>0</v>
      </c>
      <c r="F67" s="146">
        <f t="shared" ref="F67:F130" si="5">IF(E67&gt;=0,0,SUM(D$2-E67))</f>
        <v>0</v>
      </c>
      <c r="G67" s="146">
        <f t="shared" si="3"/>
        <v>0</v>
      </c>
    </row>
    <row r="68" spans="3:7" x14ac:dyDescent="0.25">
      <c r="C68" s="2">
        <f t="shared" si="2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3"/>
        <v>0</v>
      </c>
    </row>
    <row r="69" spans="3:7" x14ac:dyDescent="0.25">
      <c r="C69" s="2">
        <f t="shared" si="2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3"/>
        <v>0</v>
      </c>
    </row>
    <row r="70" spans="3:7" x14ac:dyDescent="0.25">
      <c r="C70" s="2">
        <f t="shared" ref="C70:C133" si="6">SUM(C69,1)</f>
        <v>69</v>
      </c>
      <c r="D70" s="146"/>
      <c r="E70" s="145">
        <f t="shared" si="4"/>
        <v>0</v>
      </c>
      <c r="F70" s="146">
        <f t="shared" si="5"/>
        <v>0</v>
      </c>
      <c r="G70" s="146">
        <f t="shared" ref="G70:G133" si="7">SUM(G69+F70)</f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si="5"/>
        <v>0</v>
      </c>
      <c r="G130" s="146">
        <f t="shared" si="7"/>
        <v>0</v>
      </c>
    </row>
    <row r="131" spans="3:7" x14ac:dyDescent="0.25">
      <c r="C131" s="2">
        <f t="shared" si="6"/>
        <v>130</v>
      </c>
      <c r="D131" s="146"/>
      <c r="E131" s="145">
        <f t="shared" si="8"/>
        <v>0</v>
      </c>
      <c r="F131" s="146">
        <f t="shared" ref="F131:F194" si="9">IF(E131&gt;=0,0,SUM(D$2-E131))</f>
        <v>0</v>
      </c>
      <c r="G131" s="146">
        <f t="shared" si="7"/>
        <v>0</v>
      </c>
    </row>
    <row r="132" spans="3:7" x14ac:dyDescent="0.25">
      <c r="C132" s="2">
        <f t="shared" si="6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7"/>
        <v>0</v>
      </c>
    </row>
    <row r="133" spans="3:7" x14ac:dyDescent="0.25">
      <c r="C133" s="2">
        <f t="shared" si="6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7"/>
        <v>0</v>
      </c>
    </row>
    <row r="134" spans="3:7" x14ac:dyDescent="0.25">
      <c r="C134" s="2">
        <f t="shared" ref="C134:C197" si="10">SUM(C133,1)</f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ref="G134:G197" si="11">SUM(G133+F134)</f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40" si="12">IF(C194&gt;$A$9,0,IPMT(A$7/12,C194,A$9,A$2))</f>
        <v>0</v>
      </c>
      <c r="F194" s="146">
        <f t="shared" si="9"/>
        <v>0</v>
      </c>
      <c r="G194" s="146">
        <f t="shared" si="11"/>
        <v>0</v>
      </c>
    </row>
    <row r="195" spans="3:7" x14ac:dyDescent="0.25">
      <c r="C195" s="2">
        <f t="shared" si="10"/>
        <v>194</v>
      </c>
      <c r="D195" s="146"/>
      <c r="E195" s="145">
        <f t="shared" si="12"/>
        <v>0</v>
      </c>
      <c r="F195" s="146">
        <f t="shared" ref="F195:F258" si="13">IF(E195&gt;=0,0,SUM(D$2-E195))</f>
        <v>0</v>
      </c>
      <c r="G195" s="146">
        <f t="shared" si="11"/>
        <v>0</v>
      </c>
    </row>
    <row r="196" spans="3:7" x14ac:dyDescent="0.25">
      <c r="C196" s="2">
        <f t="shared" si="10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1"/>
        <v>0</v>
      </c>
    </row>
    <row r="197" spans="3:7" x14ac:dyDescent="0.25">
      <c r="C197" s="2">
        <f t="shared" si="10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1"/>
        <v>0</v>
      </c>
    </row>
    <row r="198" spans="3:7" x14ac:dyDescent="0.25">
      <c r="C198" s="2">
        <f t="shared" ref="C198:C261" si="14">SUM(C197,1)</f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ref="G198:G261" si="15">SUM(G197+F198)</f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>IF(C241&gt;$A$9,0,IPMT(A$7/12,C241,A$9,A$2))</f>
        <v>0</v>
      </c>
      <c r="F241" s="146">
        <f>IF(E241&gt;=0,0,SUM(D$2-E241))</f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>IF(C242&gt;$A$9,0,IPMT(A$7/12,C242,A$9,A$2))</f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ref="E243:E306" si="16">IF(C243&gt;$A$9,0,IPMT(A$7/12,C243,A$9,A$2))</f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6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6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6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6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6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6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6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6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6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6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6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6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6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6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si="16"/>
        <v>0</v>
      </c>
      <c r="F258" s="146">
        <f t="shared" si="13"/>
        <v>0</v>
      </c>
      <c r="G258" s="146">
        <f t="shared" si="15"/>
        <v>0</v>
      </c>
    </row>
    <row r="259" spans="3:7" x14ac:dyDescent="0.25">
      <c r="C259" s="2">
        <f t="shared" si="14"/>
        <v>258</v>
      </c>
      <c r="D259" s="146"/>
      <c r="E259" s="145">
        <f t="shared" si="16"/>
        <v>0</v>
      </c>
      <c r="F259" s="146">
        <f t="shared" ref="F259:F322" si="17">IF(E259&gt;=0,0,SUM(D$2-E259))</f>
        <v>0</v>
      </c>
      <c r="G259" s="146">
        <f t="shared" si="15"/>
        <v>0</v>
      </c>
    </row>
    <row r="260" spans="3:7" x14ac:dyDescent="0.25">
      <c r="C260" s="2">
        <f t="shared" si="14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5"/>
        <v>0</v>
      </c>
    </row>
    <row r="261" spans="3:7" x14ac:dyDescent="0.25">
      <c r="C261" s="2">
        <f t="shared" si="14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5"/>
        <v>0</v>
      </c>
    </row>
    <row r="262" spans="3:7" x14ac:dyDescent="0.25">
      <c r="C262" s="2">
        <f t="shared" ref="C262:C325" si="18">SUM(C261,1)</f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ref="G262:G325" si="19">SUM(G261+F262)</f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ref="E307:E361" si="20">IF(C307&gt;$A$9,0,IPMT(A$7/12,C307,A$9,A$2))</f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20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20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20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20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20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20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20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20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20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20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20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20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20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20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si="20"/>
        <v>0</v>
      </c>
      <c r="F322" s="146">
        <f t="shared" si="17"/>
        <v>0</v>
      </c>
      <c r="G322" s="146">
        <f t="shared" si="19"/>
        <v>0</v>
      </c>
    </row>
    <row r="323" spans="3:7" x14ac:dyDescent="0.25">
      <c r="C323" s="2">
        <f t="shared" si="18"/>
        <v>322</v>
      </c>
      <c r="D323" s="146"/>
      <c r="E323" s="145">
        <f t="shared" si="20"/>
        <v>0</v>
      </c>
      <c r="F323" s="146">
        <f t="shared" ref="F323:F360" si="21">IF(E323&gt;=0,0,SUM(D$2-E323))</f>
        <v>0</v>
      </c>
      <c r="G323" s="146">
        <f t="shared" si="19"/>
        <v>0</v>
      </c>
    </row>
    <row r="324" spans="3:7" x14ac:dyDescent="0.25">
      <c r="C324" s="2">
        <f t="shared" si="18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19"/>
        <v>0</v>
      </c>
    </row>
    <row r="325" spans="3:7" x14ac:dyDescent="0.25">
      <c r="C325" s="2">
        <f t="shared" si="18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19"/>
        <v>0</v>
      </c>
    </row>
    <row r="326" spans="3:7" x14ac:dyDescent="0.25">
      <c r="C326" s="2">
        <f t="shared" ref="C326:C357" si="22">SUM(C325,1)</f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ref="G326:G358" si="23">SUM(G325+F326)</f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>SUM(C357,1)</f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>SUM(C358,1)</f>
        <v>358</v>
      </c>
      <c r="D359" s="146"/>
      <c r="E359" s="145">
        <f t="shared" si="20"/>
        <v>0</v>
      </c>
      <c r="F359" s="146">
        <f t="shared" si="21"/>
        <v>0</v>
      </c>
      <c r="G359" s="146">
        <f>SUM(G358+F359)</f>
        <v>0</v>
      </c>
    </row>
    <row r="360" spans="1:7" x14ac:dyDescent="0.25">
      <c r="C360" s="2">
        <f>SUM(C359,1)</f>
        <v>359</v>
      </c>
      <c r="D360" s="146"/>
      <c r="E360" s="145">
        <f t="shared" si="20"/>
        <v>0</v>
      </c>
      <c r="F360" s="146">
        <f t="shared" si="21"/>
        <v>0</v>
      </c>
      <c r="G360" s="146">
        <f>SUM(G359+F360)</f>
        <v>0</v>
      </c>
    </row>
    <row r="361" spans="1:7" x14ac:dyDescent="0.25">
      <c r="A361" t="s">
        <v>16</v>
      </c>
      <c r="C361" s="2">
        <f>SUM(C360,1)</f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>SUM(G360+F361)</f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9" sqref="A9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44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7" sqref="D17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20</v>
      </c>
      <c r="B1" s="13" t="s">
        <v>21</v>
      </c>
      <c r="C1" s="14" t="s">
        <v>30</v>
      </c>
      <c r="D1" s="16" t="s">
        <v>22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56</v>
      </c>
      <c r="B3" s="3"/>
      <c r="C3" s="20"/>
      <c r="D3" s="21"/>
      <c r="E3" s="15"/>
    </row>
    <row r="4" spans="1:5" x14ac:dyDescent="0.25">
      <c r="A4" s="35" t="s">
        <v>59</v>
      </c>
      <c r="B4" s="4" t="s">
        <v>23</v>
      </c>
      <c r="C4" s="20"/>
      <c r="D4" s="21"/>
      <c r="E4" s="15"/>
    </row>
    <row r="5" spans="1:5" x14ac:dyDescent="0.25">
      <c r="A5" s="35" t="s">
        <v>33</v>
      </c>
      <c r="B5" s="4" t="s">
        <v>23</v>
      </c>
      <c r="C5" s="22"/>
      <c r="D5" s="23"/>
      <c r="E5" s="15"/>
    </row>
    <row r="6" spans="1:5" x14ac:dyDescent="0.25">
      <c r="A6" s="35" t="s">
        <v>58</v>
      </c>
      <c r="B6" s="4" t="s">
        <v>23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57</v>
      </c>
      <c r="B8" s="4"/>
      <c r="C8" s="22"/>
      <c r="D8" s="23"/>
      <c r="E8" s="15"/>
    </row>
    <row r="9" spans="1:5" x14ac:dyDescent="0.25">
      <c r="A9" s="35" t="s">
        <v>29</v>
      </c>
      <c r="B9" s="4" t="s">
        <v>23</v>
      </c>
      <c r="C9" s="22"/>
      <c r="D9" s="23"/>
      <c r="E9" s="15"/>
    </row>
    <row r="10" spans="1:5" x14ac:dyDescent="0.25">
      <c r="A10" s="35" t="s">
        <v>42</v>
      </c>
      <c r="B10" s="4" t="s">
        <v>23</v>
      </c>
      <c r="C10" s="22"/>
      <c r="D10" s="23"/>
      <c r="E10" s="15"/>
    </row>
    <row r="11" spans="1:5" x14ac:dyDescent="0.25">
      <c r="A11" s="35" t="s">
        <v>43</v>
      </c>
      <c r="B11" s="4" t="s">
        <v>23</v>
      </c>
      <c r="C11" s="22"/>
      <c r="D11" s="23"/>
      <c r="E11" s="15"/>
    </row>
    <row r="12" spans="1:5" x14ac:dyDescent="0.25">
      <c r="A12" s="35" t="s">
        <v>44</v>
      </c>
      <c r="B12" s="4" t="s">
        <v>23</v>
      </c>
      <c r="C12" s="22"/>
      <c r="D12" s="23"/>
      <c r="E12" s="15"/>
    </row>
    <row r="13" spans="1:5" x14ac:dyDescent="0.25">
      <c r="A13" s="35" t="s">
        <v>45</v>
      </c>
      <c r="B13" s="4" t="s">
        <v>23</v>
      </c>
      <c r="C13" s="22"/>
      <c r="D13" s="23"/>
      <c r="E13" s="15"/>
    </row>
    <row r="14" spans="1:5" x14ac:dyDescent="0.25">
      <c r="A14" s="35" t="s">
        <v>46</v>
      </c>
      <c r="B14" s="4" t="s">
        <v>23</v>
      </c>
      <c r="C14" s="22"/>
      <c r="D14" s="23"/>
      <c r="E14" s="15"/>
    </row>
    <row r="15" spans="1:5" x14ac:dyDescent="0.25">
      <c r="A15" s="35" t="s">
        <v>47</v>
      </c>
      <c r="B15" s="4" t="s">
        <v>23</v>
      </c>
      <c r="C15" s="22"/>
      <c r="D15" s="23"/>
      <c r="E15" s="15"/>
    </row>
    <row r="16" spans="1:5" x14ac:dyDescent="0.25">
      <c r="A16" s="35" t="s">
        <v>48</v>
      </c>
      <c r="B16" s="4" t="s">
        <v>23</v>
      </c>
      <c r="C16" s="22"/>
      <c r="D16" s="23"/>
      <c r="E16" s="15"/>
    </row>
    <row r="17" spans="1:5" x14ac:dyDescent="0.25">
      <c r="A17" s="35" t="s">
        <v>49</v>
      </c>
      <c r="B17" s="4" t="s">
        <v>23</v>
      </c>
      <c r="C17" s="22"/>
      <c r="D17" s="23"/>
      <c r="E17" s="15"/>
    </row>
    <row r="18" spans="1:5" x14ac:dyDescent="0.25">
      <c r="A18" s="35" t="s">
        <v>50</v>
      </c>
      <c r="B18" s="4" t="s">
        <v>23</v>
      </c>
      <c r="C18" s="22"/>
      <c r="D18" s="23"/>
      <c r="E18" s="15"/>
    </row>
    <row r="19" spans="1:5" x14ac:dyDescent="0.25">
      <c r="A19" s="35" t="s">
        <v>51</v>
      </c>
      <c r="B19" s="4" t="s">
        <v>23</v>
      </c>
      <c r="C19" s="22"/>
      <c r="D19" s="23"/>
      <c r="E19" s="15"/>
    </row>
    <row r="20" spans="1:5" x14ac:dyDescent="0.25">
      <c r="A20" s="35" t="s">
        <v>52</v>
      </c>
      <c r="B20" s="4" t="s">
        <v>23</v>
      </c>
      <c r="C20" s="22"/>
      <c r="D20" s="23"/>
      <c r="E20" s="15"/>
    </row>
    <row r="21" spans="1:5" x14ac:dyDescent="0.25">
      <c r="A21" s="35" t="s">
        <v>53</v>
      </c>
      <c r="B21" s="4" t="s">
        <v>23</v>
      </c>
      <c r="C21" s="22"/>
      <c r="D21" s="23"/>
      <c r="E21" s="15"/>
    </row>
    <row r="22" spans="1:5" x14ac:dyDescent="0.25">
      <c r="A22" s="35" t="s">
        <v>54</v>
      </c>
      <c r="B22" s="4" t="s">
        <v>23</v>
      </c>
      <c r="C22" s="22"/>
      <c r="D22" s="23"/>
      <c r="E22" s="15"/>
    </row>
    <row r="23" spans="1:5" x14ac:dyDescent="0.25">
      <c r="A23" s="9" t="s">
        <v>55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34</v>
      </c>
      <c r="B25" s="4"/>
      <c r="C25" s="22"/>
      <c r="D25" s="23"/>
      <c r="E25" s="15"/>
    </row>
    <row r="26" spans="1:5" x14ac:dyDescent="0.25">
      <c r="A26" s="35" t="s">
        <v>35</v>
      </c>
      <c r="B26" s="4" t="s">
        <v>24</v>
      </c>
      <c r="C26" s="22"/>
      <c r="D26" s="23"/>
      <c r="E26" s="15"/>
    </row>
    <row r="27" spans="1:5" x14ac:dyDescent="0.25">
      <c r="A27" s="35" t="s">
        <v>36</v>
      </c>
      <c r="B27" s="4" t="s">
        <v>24</v>
      </c>
      <c r="C27" s="22"/>
      <c r="D27" s="23"/>
      <c r="E27" s="15"/>
    </row>
    <row r="28" spans="1:5" x14ac:dyDescent="0.25">
      <c r="A28" s="35" t="s">
        <v>37</v>
      </c>
      <c r="B28" s="4" t="s">
        <v>24</v>
      </c>
      <c r="C28" s="22"/>
      <c r="D28" s="23"/>
      <c r="E28" s="15"/>
    </row>
    <row r="29" spans="1:5" x14ac:dyDescent="0.25">
      <c r="A29" s="35" t="s">
        <v>38</v>
      </c>
      <c r="B29" s="4" t="s">
        <v>25</v>
      </c>
      <c r="C29" s="22"/>
      <c r="D29" s="23"/>
      <c r="E29" s="15"/>
    </row>
    <row r="30" spans="1:5" x14ac:dyDescent="0.25">
      <c r="A30" s="36" t="s">
        <v>39</v>
      </c>
      <c r="B30" s="4" t="s">
        <v>24</v>
      </c>
      <c r="C30" s="22"/>
      <c r="D30" s="23"/>
      <c r="E30" s="15"/>
    </row>
    <row r="31" spans="1:5" x14ac:dyDescent="0.25">
      <c r="A31" s="37" t="s">
        <v>113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41</v>
      </c>
      <c r="B33" s="4"/>
      <c r="C33" s="4"/>
      <c r="D33" s="28"/>
      <c r="E33" s="15"/>
    </row>
    <row r="34" spans="1:5" x14ac:dyDescent="0.25">
      <c r="A34" s="176" t="s">
        <v>108</v>
      </c>
      <c r="B34" s="177"/>
      <c r="C34" s="4"/>
      <c r="D34" s="28"/>
      <c r="E34" s="15"/>
    </row>
    <row r="35" spans="1:5" x14ac:dyDescent="0.25">
      <c r="A35" s="176" t="s">
        <v>109</v>
      </c>
      <c r="B35" s="177"/>
      <c r="C35" s="4"/>
      <c r="D35" s="28"/>
      <c r="E35" s="15"/>
    </row>
    <row r="36" spans="1:5" x14ac:dyDescent="0.25">
      <c r="A36" s="176" t="s">
        <v>110</v>
      </c>
      <c r="B36" s="177"/>
      <c r="C36" s="4"/>
      <c r="D36" s="28"/>
      <c r="E36" s="15"/>
    </row>
    <row r="37" spans="1:5" x14ac:dyDescent="0.25">
      <c r="A37" s="176" t="s">
        <v>111</v>
      </c>
      <c r="B37" s="177"/>
      <c r="C37" s="4"/>
      <c r="D37" s="28"/>
      <c r="E37" s="15"/>
    </row>
    <row r="38" spans="1:5" s="33" customFormat="1" x14ac:dyDescent="0.25">
      <c r="A38" s="29" t="s">
        <v>71</v>
      </c>
      <c r="B38" s="30"/>
      <c r="C38" s="30"/>
      <c r="D38" s="31"/>
      <c r="E38" s="32"/>
    </row>
    <row r="39" spans="1:5" s="33" customFormat="1" ht="47.25" customHeight="1" x14ac:dyDescent="0.25">
      <c r="A39" s="178" t="s">
        <v>112</v>
      </c>
      <c r="B39" s="179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40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C7FC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Kerpner Michal</cp:lastModifiedBy>
  <cp:lastPrinted>2019-03-01T11:00:29Z</cp:lastPrinted>
  <dcterms:created xsi:type="dcterms:W3CDTF">2014-05-07T08:26:52Z</dcterms:created>
  <dcterms:modified xsi:type="dcterms:W3CDTF">2019-03-11T08:17:39Z</dcterms:modified>
</cp:coreProperties>
</file>